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tables/table1.xml" ContentType="application/vnd.openxmlformats-officedocument.spreadsheetml.table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codosat-my.sharepoint.com/personal/ythomas_codosat_com/Documents/Escritorio/Acadamia de capacitacion/Contablidad Fiscal/"/>
    </mc:Choice>
  </mc:AlternateContent>
  <xr:revisionPtr revIDLastSave="111" documentId="8_{BB9A9E69-305E-4F45-BD7C-4110004DCA82}" xr6:coauthVersionLast="47" xr6:coauthVersionMax="47" xr10:uidLastSave="{D8FBF268-37EA-4C15-A304-4EEA773284DF}"/>
  <bookViews>
    <workbookView xWindow="-108" yWindow="-108" windowWidth="23256" windowHeight="12456" tabRatio="842" firstSheet="14" activeTab="25" xr2:uid="{00000000-000D-0000-FFFF-FFFF00000000}"/>
  </bookViews>
  <sheets>
    <sheet name="Anexo RG" sheetId="27" r:id="rId1"/>
    <sheet name="Anexo RD" sheetId="28" r:id="rId2"/>
    <sheet name="Planteamiento del ISR" sheetId="35" state="hidden" r:id="rId3"/>
    <sheet name="IR-1" sheetId="5" r:id="rId4"/>
    <sheet name="Anexo B" sheetId="3" r:id="rId5"/>
    <sheet name="Anexo A" sheetId="4" r:id="rId6"/>
    <sheet name="Anticipos" sheetId="6" r:id="rId7"/>
    <sheet name="Inf. Anticipos no Pagados " sheetId="32" r:id="rId8"/>
    <sheet name="Ingresos terceros" sheetId="7" r:id="rId9"/>
    <sheet name="Hoja1" sheetId="37" r:id="rId10"/>
    <sheet name="Ingresos presentados" sheetId="36" r:id="rId11"/>
    <sheet name="ITBIS Llevado al costo" sheetId="34" r:id="rId12"/>
    <sheet name="Gastos 606" sheetId="33" r:id="rId13"/>
    <sheet name="Acciones" sheetId="9" state="hidden" r:id="rId14"/>
    <sheet name="Efectivo" sheetId="10" r:id="rId15"/>
    <sheet name="Vehiculos" sheetId="11" r:id="rId16"/>
    <sheet name="Inmuebles" sheetId="8" r:id="rId17"/>
    <sheet name="CXC CXP" sheetId="12" r:id="rId18"/>
    <sheet name="Salarios DGII" sheetId="15" r:id="rId19"/>
    <sheet name="Balanza" sheetId="16" state="hidden" r:id="rId20"/>
    <sheet name="Balance General" sheetId="13" state="hidden" r:id="rId21"/>
    <sheet name="Resultados" sheetId="14" state="hidden" r:id="rId22"/>
    <sheet name="Datos de terceros" sheetId="31" r:id="rId23"/>
    <sheet name="Tasa de cambio 31.12.2023" sheetId="23" r:id="rId24"/>
    <sheet name="Anticipos Pagados 2023" sheetId="30" r:id="rId25"/>
    <sheet name="Anticipo" sheetId="38" r:id="rId26"/>
  </sheets>
  <externalReferences>
    <externalReference r:id="rId27"/>
  </externalReferences>
  <definedNames>
    <definedName name="AÑO_FISCAL" localSheetId="24">'[1]IR-1'!$AD$7</definedName>
    <definedName name="AÑO_FISCAL">'IR-1'!$AD$7</definedName>
    <definedName name="NOMBRE" localSheetId="24">'[1]IR-1'!$J$11</definedName>
    <definedName name="NOMBRE">'IR-1'!$J$11</definedName>
    <definedName name="_xlnm.Print_Area" localSheetId="13">Acciones!$A$1:$M$15</definedName>
    <definedName name="_xlnm.Print_Area" localSheetId="5">'Anexo A'!$C$1:$W$47</definedName>
    <definedName name="_xlnm.Print_Area" localSheetId="4">'Anexo B'!$A$1:$N$92</definedName>
    <definedName name="_xlnm.Print_Area" localSheetId="1">'Anexo RD'!$A$1:$AA$44</definedName>
    <definedName name="_xlnm.Print_Area" localSheetId="0">'Anexo RG'!$A$1:$AB$50</definedName>
    <definedName name="_xlnm.Print_Area" localSheetId="6">Anticipos!$A$1:$H$27</definedName>
    <definedName name="_xlnm.Print_Area" localSheetId="17">'CXC CXP'!$A$1:$D$25</definedName>
    <definedName name="_xlnm.Print_Area" localSheetId="14">Efectivo!$B$1:$F$35</definedName>
    <definedName name="_xlnm.Print_Area" localSheetId="8">'Ingresos terceros'!$A$1:$F$16</definedName>
    <definedName name="_xlnm.Print_Area" localSheetId="16">Inmuebles!$A$1:$J$15</definedName>
    <definedName name="_xlnm.Print_Area" localSheetId="3">'IR-1'!$B$1:$AH$60</definedName>
    <definedName name="_xlnm.Print_Area" localSheetId="15">Vehiculos!$A$1:$L$35</definedName>
    <definedName name="RNC" localSheetId="24">'[1]IR-1'!$H$11</definedName>
    <definedName name="RNC">'IR-1'!$H$11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2" i="7" l="1"/>
  <c r="B16" i="36"/>
  <c r="D11" i="7" s="1"/>
  <c r="D62" i="7"/>
  <c r="B18" i="36" s="1"/>
  <c r="F23" i="7"/>
  <c r="U31" i="4"/>
  <c r="J61" i="3"/>
  <c r="J87" i="3"/>
  <c r="D19" i="15"/>
  <c r="D7" i="7" s="1"/>
  <c r="G19" i="15"/>
  <c r="D14" i="7" s="1"/>
  <c r="E19" i="15"/>
  <c r="C16" i="36"/>
  <c r="F56" i="7"/>
  <c r="F57" i="7"/>
  <c r="F58" i="7"/>
  <c r="F59" i="7"/>
  <c r="F60" i="7"/>
  <c r="F61" i="7"/>
  <c r="E8" i="33"/>
  <c r="J7" i="35"/>
  <c r="D8" i="35"/>
  <c r="I7" i="35"/>
  <c r="F8" i="35"/>
  <c r="D6" i="35"/>
  <c r="F6" i="35" s="1"/>
  <c r="B16" i="34"/>
  <c r="F25" i="7"/>
  <c r="F28" i="7"/>
  <c r="F24" i="7"/>
  <c r="F29" i="7"/>
  <c r="F30" i="7"/>
  <c r="F31" i="7"/>
  <c r="F33" i="7"/>
  <c r="F34" i="7"/>
  <c r="F35" i="7"/>
  <c r="F36" i="7"/>
  <c r="F37" i="7"/>
  <c r="F38" i="7"/>
  <c r="F39" i="7"/>
  <c r="F40" i="7"/>
  <c r="F43" i="7"/>
  <c r="F44" i="7"/>
  <c r="F45" i="7"/>
  <c r="F46" i="7"/>
  <c r="F48" i="7"/>
  <c r="F49" i="7"/>
  <c r="F50" i="7"/>
  <c r="F52" i="7"/>
  <c r="F53" i="7"/>
  <c r="F54" i="7"/>
  <c r="F55" i="7"/>
  <c r="H6" i="8"/>
  <c r="H5" i="8"/>
  <c r="U17" i="4"/>
  <c r="C3" i="7"/>
  <c r="T7" i="4"/>
  <c r="K6" i="3"/>
  <c r="K1" i="9"/>
  <c r="E3" i="10"/>
  <c r="G13" i="10"/>
  <c r="F13" i="10"/>
  <c r="E13" i="10"/>
  <c r="U29" i="4" s="1"/>
  <c r="L17" i="11"/>
  <c r="U26" i="4" s="1"/>
  <c r="B20" i="36" l="1"/>
  <c r="J17" i="3"/>
  <c r="D24" i="15"/>
  <c r="F14" i="7" s="1"/>
  <c r="F62" i="7"/>
  <c r="H10" i="8"/>
  <c r="F10" i="7" l="1"/>
  <c r="J19" i="3" l="1"/>
  <c r="D9" i="7"/>
  <c r="H13" i="9"/>
  <c r="J13" i="9"/>
  <c r="K13" i="9"/>
  <c r="L13" i="9"/>
  <c r="C9" i="30" l="1"/>
  <c r="C15" i="9"/>
  <c r="V29" i="5" l="1"/>
  <c r="F19" i="15"/>
  <c r="E7" i="7" s="1"/>
  <c r="F7" i="7" s="1"/>
  <c r="D8" i="7"/>
  <c r="F8" i="7" l="1"/>
  <c r="J22" i="3" l="1"/>
  <c r="M13" i="9"/>
  <c r="R47" i="27" l="1"/>
  <c r="D4" i="12" l="1"/>
  <c r="G34" i="10" l="1"/>
  <c r="G25" i="10"/>
  <c r="F25" i="10"/>
  <c r="E25" i="10"/>
  <c r="E34" i="10"/>
  <c r="G13" i="9"/>
  <c r="D13" i="12"/>
  <c r="F34" i="10" l="1"/>
  <c r="D13" i="7" s="1"/>
  <c r="F13" i="7" s="1"/>
  <c r="U24" i="4"/>
  <c r="D25" i="12" l="1"/>
  <c r="D21" i="13" l="1"/>
  <c r="U17" i="11" l="1"/>
  <c r="V17" i="11"/>
  <c r="U27" i="11"/>
  <c r="F14" i="14"/>
  <c r="F23" i="14"/>
  <c r="H11" i="3"/>
  <c r="D11" i="3"/>
  <c r="A2" i="13"/>
  <c r="D20" i="13" l="1"/>
  <c r="C13" i="12"/>
  <c r="B3" i="11"/>
  <c r="D22" i="13" l="1"/>
  <c r="D11" i="13"/>
  <c r="U35" i="4"/>
  <c r="D10" i="14" l="1"/>
  <c r="D10" i="13"/>
  <c r="U40" i="4"/>
  <c r="D11" i="14"/>
  <c r="C11" i="5" l="1"/>
  <c r="C11" i="4"/>
  <c r="C11" i="6"/>
  <c r="U19" i="4" l="1"/>
  <c r="U18" i="4"/>
  <c r="U16" i="4"/>
  <c r="C46" i="4"/>
  <c r="E21" i="7"/>
  <c r="F11" i="6"/>
  <c r="F10" i="6"/>
  <c r="E17" i="4"/>
  <c r="E18" i="4" s="1"/>
  <c r="E19" i="4" s="1"/>
  <c r="E20" i="4" s="1"/>
  <c r="E21" i="4" s="1"/>
  <c r="E22" i="4" s="1"/>
  <c r="E23" i="4" s="1"/>
  <c r="E24" i="4" s="1"/>
  <c r="E25" i="4" s="1"/>
  <c r="E26" i="4" s="1"/>
  <c r="E27" i="4" s="1"/>
  <c r="E28" i="4" s="1"/>
  <c r="E29" i="4" s="1"/>
  <c r="E30" i="4" s="1"/>
  <c r="E31" i="4" s="1"/>
  <c r="E32" i="4" s="1"/>
  <c r="E33" i="4" s="1"/>
  <c r="E34" i="4" s="1"/>
  <c r="E35" i="4" s="1"/>
  <c r="E36" i="4" s="1"/>
  <c r="E39" i="4" s="1"/>
  <c r="E40" i="4" s="1"/>
  <c r="E41" i="4" s="1"/>
  <c r="E42" i="4" s="1"/>
  <c r="E43" i="4" s="1"/>
  <c r="E44" i="4" s="1"/>
  <c r="E45" i="4" s="1"/>
  <c r="L88" i="3"/>
  <c r="L84" i="3"/>
  <c r="L75" i="3"/>
  <c r="L70" i="3"/>
  <c r="L63" i="3"/>
  <c r="L42" i="3"/>
  <c r="L34" i="3"/>
  <c r="D15" i="3"/>
  <c r="D16" i="3" s="1"/>
  <c r="D17" i="3" s="1"/>
  <c r="D18" i="3" s="1"/>
  <c r="D19" i="3" s="1"/>
  <c r="D20" i="3" s="1"/>
  <c r="D21" i="3" s="1"/>
  <c r="D22" i="3" s="1"/>
  <c r="D23" i="3" s="1"/>
  <c r="D24" i="3" s="1"/>
  <c r="D25" i="3" s="1"/>
  <c r="D26" i="3" s="1"/>
  <c r="D27" i="3" s="1"/>
  <c r="D29" i="3" s="1"/>
  <c r="D30" i="3" s="1"/>
  <c r="D31" i="3" s="1"/>
  <c r="D32" i="3" s="1"/>
  <c r="D33" i="3" s="1"/>
  <c r="D34" i="3" s="1"/>
  <c r="D36" i="3" s="1"/>
  <c r="D37" i="3" s="1"/>
  <c r="D38" i="3" s="1"/>
  <c r="D39" i="3" s="1"/>
  <c r="D40" i="3" s="1"/>
  <c r="D41" i="3" s="1"/>
  <c r="D42" i="3" s="1"/>
  <c r="D44" i="3" s="1"/>
  <c r="D45" i="3" s="1"/>
  <c r="D46" i="3" s="1"/>
  <c r="D47" i="3" s="1"/>
  <c r="D48" i="3" s="1"/>
  <c r="D49" i="3" s="1"/>
  <c r="D50" i="3" s="1"/>
  <c r="D51" i="3" s="1"/>
  <c r="D52" i="3" s="1"/>
  <c r="D54" i="3" s="1"/>
  <c r="D56" i="3" s="1"/>
  <c r="D57" i="3" s="1"/>
  <c r="D58" i="3" s="1"/>
  <c r="D59" i="3" s="1"/>
  <c r="D60" i="3" s="1"/>
  <c r="D61" i="3" s="1"/>
  <c r="D62" i="3" s="1"/>
  <c r="D63" i="3" s="1"/>
  <c r="D65" i="3" s="1"/>
  <c r="D66" i="3" s="1"/>
  <c r="D67" i="3" s="1"/>
  <c r="D68" i="3" s="1"/>
  <c r="D69" i="3" s="1"/>
  <c r="D70" i="3" s="1"/>
  <c r="D72" i="3" s="1"/>
  <c r="D73" i="3" s="1"/>
  <c r="D74" i="3" s="1"/>
  <c r="D75" i="3" s="1"/>
  <c r="D77" i="3" s="1"/>
  <c r="D78" i="3" s="1"/>
  <c r="D79" i="3" s="1"/>
  <c r="D80" i="3" s="1"/>
  <c r="D81" i="3" s="1"/>
  <c r="D82" i="3" s="1"/>
  <c r="D83" i="3" s="1"/>
  <c r="D84" i="3" s="1"/>
  <c r="D86" i="3" s="1"/>
  <c r="D87" i="3" s="1"/>
  <c r="D88" i="3" s="1"/>
  <c r="C90" i="3" s="1"/>
  <c r="I13" i="9" l="1"/>
  <c r="U23" i="4" s="1"/>
  <c r="D35" i="13"/>
  <c r="D12" i="14"/>
  <c r="J19" i="6"/>
  <c r="D15" i="13"/>
  <c r="F28" i="13"/>
  <c r="J26" i="3" l="1"/>
  <c r="V20" i="5" s="1"/>
  <c r="D12" i="7"/>
  <c r="D12" i="13"/>
  <c r="J23" i="3"/>
  <c r="F12" i="7" l="1"/>
  <c r="D15" i="7"/>
  <c r="D65" i="7" s="1"/>
  <c r="D13" i="13"/>
  <c r="H28" i="16"/>
  <c r="D13" i="14"/>
  <c r="D14" i="14" s="1"/>
  <c r="U32" i="4"/>
  <c r="L27" i="3"/>
  <c r="I28" i="16" l="1"/>
  <c r="J28" i="16" s="1"/>
  <c r="H18" i="16"/>
  <c r="D28" i="16"/>
  <c r="D16" i="13"/>
  <c r="D17" i="13" s="1"/>
  <c r="U36" i="4"/>
  <c r="AC36" i="4" s="1"/>
  <c r="AC16" i="5"/>
  <c r="I18" i="16" l="1"/>
  <c r="J18" i="16" s="1"/>
  <c r="D34" i="13"/>
  <c r="D36" i="13" s="1"/>
  <c r="D26" i="13" l="1"/>
  <c r="D28" i="13" s="1"/>
  <c r="D23" i="14" l="1"/>
  <c r="D12" i="4" l="1"/>
  <c r="B1" i="10"/>
  <c r="H12" i="4" l="1"/>
  <c r="A1" i="16"/>
  <c r="A1" i="9"/>
  <c r="A2" i="14"/>
  <c r="A2" i="12"/>
  <c r="A1" i="7"/>
  <c r="A1" i="8"/>
  <c r="A1" i="11"/>
  <c r="A1" i="15"/>
  <c r="L52" i="3"/>
  <c r="L90" i="3" l="1"/>
  <c r="AC17" i="5" s="1"/>
  <c r="V22" i="5"/>
  <c r="F14" i="6" s="1"/>
  <c r="AC40" i="4" l="1"/>
  <c r="AC41" i="4" s="1"/>
  <c r="B1" i="35" l="1"/>
  <c r="B2" i="35" s="1"/>
  <c r="E2" i="35" s="1"/>
  <c r="F2" i="35" s="1"/>
  <c r="H6" i="35" l="1"/>
  <c r="F10" i="35" s="1"/>
  <c r="C18" i="36"/>
  <c r="H10" i="35" l="1"/>
  <c r="K7" i="35" s="1"/>
  <c r="H12" i="35" s="1"/>
  <c r="E66" i="7"/>
  <c r="E11" i="7"/>
  <c r="F11" i="7" l="1"/>
  <c r="F15" i="7" s="1"/>
  <c r="V19" i="5"/>
  <c r="U41" i="4"/>
  <c r="U45" i="4" s="1"/>
  <c r="E15" i="7"/>
  <c r="V30" i="5" s="1"/>
  <c r="AC21" i="5" l="1"/>
  <c r="V23" i="5" s="1"/>
  <c r="AC26" i="5" s="1"/>
  <c r="F17" i="7"/>
  <c r="F16" i="6"/>
  <c r="D14" i="35" l="1"/>
  <c r="D15" i="35" s="1"/>
  <c r="D16" i="35" s="1"/>
  <c r="D17" i="35" s="1"/>
  <c r="F9" i="6"/>
  <c r="F12" i="6" s="1"/>
  <c r="F15" i="6" s="1"/>
  <c r="F17" i="6" s="1"/>
  <c r="F21" i="6" s="1"/>
  <c r="AC28" i="5"/>
  <c r="H13" i="35" s="1"/>
  <c r="D18" i="35" l="1"/>
  <c r="V34" i="5"/>
  <c r="AC33" i="5"/>
  <c r="V35" i="5" s="1"/>
  <c r="F22" i="6"/>
  <c r="F23" i="6"/>
  <c r="V37" i="5" l="1"/>
  <c r="AC39" i="5" s="1"/>
  <c r="F24" i="6"/>
</calcChain>
</file>

<file path=xl/sharedStrings.xml><?xml version="1.0" encoding="utf-8"?>
<sst xmlns="http://schemas.openxmlformats.org/spreadsheetml/2006/main" count="678" uniqueCount="464">
  <si>
    <t>DIRECCIÓN GENERAL DE IMPUESTOS INTERNOS</t>
  </si>
  <si>
    <t>Anexo RG</t>
  </si>
  <si>
    <t>REGISTRO DE GASTOS EDUCATIVOS</t>
  </si>
  <si>
    <t>Versión 2018</t>
  </si>
  <si>
    <t>AÑO FISCAL</t>
  </si>
  <si>
    <t xml:space="preserve">DATOS PERSONALES DECLARANTE </t>
  </si>
  <si>
    <t>RNC/CÉDULA</t>
  </si>
  <si>
    <t>NOMBRE(S) Y APELLIDO(S)</t>
  </si>
  <si>
    <t>I. -GASTOS EN EDUCACIÓN</t>
  </si>
  <si>
    <t>RNC/CEDULA</t>
  </si>
  <si>
    <t>TIPO ID</t>
  </si>
  <si>
    <t>NIVEL</t>
  </si>
  <si>
    <t>NCF</t>
  </si>
  <si>
    <t>FECHA</t>
  </si>
  <si>
    <t>VALOR</t>
  </si>
  <si>
    <t>DEPENDIENTE</t>
  </si>
  <si>
    <t>TOTAL</t>
  </si>
  <si>
    <t>Anexo RD</t>
  </si>
  <si>
    <t>REGISTRO DE DEPENDIENTES</t>
  </si>
  <si>
    <t>I. -RELACIÓN DE DEPENDIENTES</t>
  </si>
  <si>
    <t>FECHA NACIMIENTO</t>
  </si>
  <si>
    <t>CEDULA</t>
  </si>
  <si>
    <t>PRIMERO APELLIDO</t>
  </si>
  <si>
    <t>SEGUNDO APELLIDO</t>
  </si>
  <si>
    <t>PRIMER NOMBRE</t>
  </si>
  <si>
    <t>SEGUNDO NOMBRE</t>
  </si>
  <si>
    <t>RELACIÓN</t>
  </si>
  <si>
    <t>Contribuyente</t>
  </si>
  <si>
    <t>Hijo (a)</t>
  </si>
  <si>
    <t xml:space="preserve"> </t>
  </si>
  <si>
    <t>BASE IMPONIBLE</t>
  </si>
  <si>
    <t xml:space="preserve">Renta exenta </t>
  </si>
  <si>
    <t xml:space="preserve">Desde </t>
  </si>
  <si>
    <t>Hasta</t>
  </si>
  <si>
    <t xml:space="preserve">Renta </t>
  </si>
  <si>
    <t>Renta</t>
  </si>
  <si>
    <t xml:space="preserve">Aplicando el </t>
  </si>
  <si>
    <t xml:space="preserve">DIRECCIÓN GENERAL DE IMPUESTOS INTERNOS </t>
  </si>
  <si>
    <t>IR-1</t>
  </si>
  <si>
    <t xml:space="preserve">DECLARACIÓN JURADA DE IMPUESTO SOBRE LA RENTA PARA LAS PERSONAS FÍSICAS </t>
  </si>
  <si>
    <t xml:space="preserve">AÑO FISCAL </t>
  </si>
  <si>
    <t>I.</t>
  </si>
  <si>
    <t>NOMBRE COMERCIAL</t>
  </si>
  <si>
    <t>TELÉFONO</t>
  </si>
  <si>
    <t>CORREO ELECTRÓNICO</t>
  </si>
  <si>
    <t>CONTABILIDAD ORGANIZADA</t>
  </si>
  <si>
    <t xml:space="preserve">TIPO DE DECLARACIÓN </t>
  </si>
  <si>
    <t>NO</t>
  </si>
  <si>
    <t>NORMAL</t>
  </si>
  <si>
    <t>II.</t>
  </si>
  <si>
    <t>A.</t>
  </si>
  <si>
    <r>
      <t xml:space="preserve"> INGRESOS </t>
    </r>
    <r>
      <rPr>
        <sz val="10"/>
        <rFont val="Arial"/>
        <family val="2"/>
      </rPr>
      <t>(Viene de la casilla 14 "Total de Ingresos" del Anexo B)</t>
    </r>
  </si>
  <si>
    <t>=</t>
  </si>
  <si>
    <t>A</t>
  </si>
  <si>
    <t>RENTA NETA IMPONIBLE</t>
  </si>
  <si>
    <r>
      <t xml:space="preserve">BENEFICIO O PERDIDA NETA ANTES DEL IMPUESTO </t>
    </r>
    <r>
      <rPr>
        <sz val="10"/>
        <color rgb="FF000000"/>
        <rFont val="Arial"/>
        <family val="2"/>
      </rPr>
      <t>(</t>
    </r>
    <r>
      <rPr>
        <sz val="9"/>
        <color rgb="FF000000"/>
        <rFont val="Arial"/>
        <family val="2"/>
      </rPr>
      <t>Viene de la casilla 67  "Beneficio (Perdida) del Ejerc. Antes de ISR" del Anexo B)</t>
    </r>
  </si>
  <si>
    <t>GASTOS NO ADMITIDOS</t>
  </si>
  <si>
    <t>+</t>
  </si>
  <si>
    <t>INGRESOS EXENTOS (Anexar Certificación)</t>
  </si>
  <si>
    <t>-</t>
  </si>
  <si>
    <t>INGRESOS POR DIVIDENDOS (Viene de la casilla 13 "Ingresos por Dividendos" del Anexo B)</t>
  </si>
  <si>
    <t>RENTA NETA (O PERDIDA) (Casillas 1+2-3-4)</t>
  </si>
  <si>
    <t>EXENCIÓN CONTRIBUTIVA (Solo aplica para los que no reportan costos o gastos)</t>
  </si>
  <si>
    <t>EXENCIÓN GASTOS EN EDUCACIÓN (No exceder 10% de las casillas 5-6 y el 25% de la Exención Contributiva)</t>
  </si>
  <si>
    <t>GANANCIA DE CAPITAL POR VENTAS DE ACCIONES</t>
  </si>
  <si>
    <t>GANANCIA DE CAPITAL POR VENTA Y/O APORTE EN NATURALEZA DE INMUEBLES</t>
  </si>
  <si>
    <t>RENTA NETA IMPONIBLE (Casillas 5-6-7+8+9, si aplica)</t>
  </si>
  <si>
    <t>III.</t>
  </si>
  <si>
    <t>IMPUESTO LIQUIDADO (Aplica tasa sobre casilla 10)</t>
  </si>
  <si>
    <t>LIQUIDACIÓN</t>
  </si>
  <si>
    <t>ANTICIPOS PAGADOS</t>
  </si>
  <si>
    <t>RETENCIONES (Viene las Casillas 28 del Anexo A)</t>
  </si>
  <si>
    <t>OTROS PAGOS</t>
  </si>
  <si>
    <t>SALDO A FAVOR EJERCICIO ANTERIOR</t>
  </si>
  <si>
    <t>DIFERENCIA A PAGAR (Casillas 11-12-13-14-15  si es positivo)</t>
  </si>
  <si>
    <t xml:space="preserve">SALDO A FAVOR (Casillas 11-12-13-14-15 si es negativo) </t>
  </si>
  <si>
    <t>MORA EN DECLARACIÓN TARDÍA</t>
  </si>
  <si>
    <t>% sobre la casilla 16.</t>
  </si>
  <si>
    <t>MORA EN ANTICIPOS NO PAGADOS</t>
  </si>
  <si>
    <t xml:space="preserve">INTERÉS INDEMNIZATORIO </t>
  </si>
  <si>
    <t>INTERÉS INDEMNIZATORIO POR ANTICIPOS NO PAGADOS</t>
  </si>
  <si>
    <t>TOTAL A PAGAR (Sumar casillas 16+18+19+20+21)</t>
  </si>
  <si>
    <t>IV.</t>
  </si>
  <si>
    <t>PARA USO DE LA DGII</t>
  </si>
  <si>
    <t>FECHA DE PRESENTACIÓN</t>
  </si>
  <si>
    <t>FECHA DE PRORROGA</t>
  </si>
  <si>
    <t>FECHA DE PAGO</t>
  </si>
  <si>
    <t>FECHA ACUSE NOTIFICACIÓN INICIAL</t>
  </si>
  <si>
    <t>V. JURAMENTO DEL DECLARANTE</t>
  </si>
  <si>
    <t>VI. AUTORIZACIÓN DE PRESENTACIÓN</t>
  </si>
  <si>
    <t>VII. CONSTANCIA DE PAGO</t>
  </si>
  <si>
    <t xml:space="preserve">Autorizo a la siguiente persona a representarme ante esta Dirección General, en la presentación y trámite de esta Declaración Jurada.  </t>
  </si>
  <si>
    <t>FIRMA Y SELLO</t>
  </si>
  <si>
    <t>Yo</t>
  </si>
  <si>
    <t>en calidad de</t>
  </si>
  <si>
    <t>por la presente afirmo bajo juramento que los datos consignados en la presente declaración de renta son correctos y completos y que no he omitido ni falseado dato alguno que la misma deba contener, siendo en consecuencia todo su contenido la fiel expresión de la verdad.</t>
  </si>
  <si>
    <t>Apellidos</t>
  </si>
  <si>
    <t>Nombres</t>
  </si>
  <si>
    <t>Cédula</t>
  </si>
  <si>
    <t>En calidad de</t>
  </si>
  <si>
    <t>Fecha</t>
  </si>
  <si>
    <t>Firma</t>
  </si>
  <si>
    <t>Anexo B</t>
  </si>
  <si>
    <t xml:space="preserve">DIRECCION GENERAL DE IMPUESTOS INTERNOS </t>
  </si>
  <si>
    <t>ESTADO DE RESULTADOS</t>
  </si>
  <si>
    <t>Version 2018</t>
  </si>
  <si>
    <t>INGRESOS POR VENTAS BIENES LOCALES</t>
  </si>
  <si>
    <t>INGRESOS</t>
  </si>
  <si>
    <t>INGRESOS POR EXPORTACIONES</t>
  </si>
  <si>
    <t>INGRESOS POR PRESTACION DE SERVICIOS</t>
  </si>
  <si>
    <t>INGRESOS POR HONORARIOS PROFESIONALES</t>
  </si>
  <si>
    <t>INGRESOS POR ALQUILERES</t>
  </si>
  <si>
    <t>OTROS INGRESOS</t>
  </si>
  <si>
    <t>DEVOLUCIONES S/VENTAS</t>
  </si>
  <si>
    <t>DESCUENTOS S/VENTAS</t>
  </si>
  <si>
    <t>INGRESOS POR SALARIOS</t>
  </si>
  <si>
    <t>INTERESES POR INVERSIONES FINANCIERAS EN INSTITUCIONES REGULADAS POR LAS AUTORIDADES MONETARIAS</t>
  </si>
  <si>
    <t>INTERESES POR INVERSIONES FINANCIERAS DE INSTITUCIONES NO REGULADAS POR LAS AUTORIDADES MONETARIAS</t>
  </si>
  <si>
    <t xml:space="preserve">VENTAS DE BIENES DE CAPITAL </t>
  </si>
  <si>
    <t>INGRESOS POR DIVIDENDOS</t>
  </si>
  <si>
    <t>TOTAL INGRESOS (Casillas 1+2+3+4+5+6-7-8+9+10+11+12+13)</t>
  </si>
  <si>
    <t>INVENTARIO INICIAL</t>
  </si>
  <si>
    <t>COSTOS</t>
  </si>
  <si>
    <t xml:space="preserve">COMPRAS LOCALES </t>
  </si>
  <si>
    <t>COMPRAS EN EL EXTERIOR (IMPORTACIONES)</t>
  </si>
  <si>
    <t>ITBIS LLEVADO AL COSTO</t>
  </si>
  <si>
    <t>INVENTARIO FINAL</t>
  </si>
  <si>
    <t>TOTAL COSTO DE VENTA (Casillas 15+16+17+18-19)</t>
  </si>
  <si>
    <t>SUELDOS Y SALARIOS</t>
  </si>
  <si>
    <t>GASTOS DE PERSONAL</t>
  </si>
  <si>
    <t>RETRIBUCIONES COMPLEMENTARIAS</t>
  </si>
  <si>
    <t>SEGUROS</t>
  </si>
  <si>
    <t>APORTACION SEGURIDAD SOCIAL</t>
  </si>
  <si>
    <t>APORTE INFOTEP</t>
  </si>
  <si>
    <t>OTROS GASTOS DE PERSONAL</t>
  </si>
  <si>
    <t>TOTAL GASTOS DE PERSONAL (Sumar Casillas 21+22+23+24+25+26)</t>
  </si>
  <si>
    <t xml:space="preserve">HONORARIOS POR SERVICIOS PROFESIONALES </t>
  </si>
  <si>
    <t>GASTOS POR TRABAJOS, SUMINISTROS Y SERVICIOS</t>
  </si>
  <si>
    <t>HONORARIOS POR SERVICIOS DEL EXTERIOR (LEY No. 392-07)</t>
  </si>
  <si>
    <t>HONORARIOS POR SERVICIOS DEL EXTERIOR (PERSONAS FISICAS Y MORALES)</t>
  </si>
  <si>
    <t>FACTURAS DE ENERGIA ELECTRICA</t>
  </si>
  <si>
    <t>FACTURAS TELEFONICAS (Teléfonos Fijos y Móviles)</t>
  </si>
  <si>
    <t xml:space="preserve">SUMINISTRO DE COMBUSTIBLE </t>
  </si>
  <si>
    <t xml:space="preserve">SEGURIDAD, MENSAJERIA, TRANSPORTES Y OTROS SERVICIOS </t>
  </si>
  <si>
    <t>OTROS GASTOS POR TRABAJOS, SUMINISTROS Y SERVICIOS</t>
  </si>
  <si>
    <t>TOTAL GASTOS POR TRABAJOS, SUMINISTROS Y SERVICIOS (Sumar Casillas 28+29+30+31+32+33+34+35)</t>
  </si>
  <si>
    <t>V.</t>
  </si>
  <si>
    <t>ARRENDAMIENTOS</t>
  </si>
  <si>
    <t>VI.</t>
  </si>
  <si>
    <t>DEPRECIACIÓN DE ACTIVOS FIJOS (Categoría I: Edificaciones)</t>
  </si>
  <si>
    <t>GASTOS DE ACTIVOS FIJOS</t>
  </si>
  <si>
    <t>DEPRECIACIÓN DE ACTIVOS FIJOS (Categoría II: Automóviles y equipos)</t>
  </si>
  <si>
    <t>DEPRECIACIÓN DE ACTIVOS FIJOS (Categoría III: Otros Activos Fijos)</t>
  </si>
  <si>
    <t>REPARACIONES DE ACTIVOS FIJOS (Categoría I: Edificaciones)</t>
  </si>
  <si>
    <t>REPARACIONES DE ACTIVOS FIJOS (Categoría II y III: Automóviles, Equipos y otros Activos Fijos)</t>
  </si>
  <si>
    <t>MANTENIMIENTO DE LOS ACTIVOS FIJOS</t>
  </si>
  <si>
    <t>AMORTIZACIÓN BIENES INTANGIBLES</t>
  </si>
  <si>
    <t>TOTAL GASTOS DE ACTIVOS FIJOS (Sumar Casillas 38+39+40+41+42+43+44)</t>
  </si>
  <si>
    <t>GASTOS DE REPRESENTACION</t>
  </si>
  <si>
    <t>RELACIONES PUBLICAS</t>
  </si>
  <si>
    <t>PUBLICIDAD</t>
  </si>
  <si>
    <t>VIAJES</t>
  </si>
  <si>
    <t>PROMOCIONES</t>
  </si>
  <si>
    <t>OTROS GASTOS DE REPRESENTACION</t>
  </si>
  <si>
    <t>TOTAL GASTOS DE REPRESENTACION (Sumar Casillas 46+47+48+49+50)</t>
  </si>
  <si>
    <t>OTRAS DEDUCCIONES ADMITIDAS</t>
  </si>
  <si>
    <t>PRIMAS DE SEGUROS</t>
  </si>
  <si>
    <t>PROPORCIÓN ITBIS PAGADO EN OPERACIONES EXENTAS</t>
  </si>
  <si>
    <t>DESTRUCCION DE INVENTARIO AUTORIZADO POR DGII</t>
  </si>
  <si>
    <t>TOTAL OTRAS DEDUCCIONES ADMITIDAS (Sumar Casillas 52+53+54)</t>
  </si>
  <si>
    <t>IX.</t>
  </si>
  <si>
    <t>POR PRESTAMOS CON INSTITUCIONES FINANCIERAS LOCALES</t>
  </si>
  <si>
    <t>GASTOS FINANCIEROS</t>
  </si>
  <si>
    <t>POR PRESTAMOS CON  ENTIDADES DEL EXTERIOR</t>
  </si>
  <si>
    <t>POR PRESTAMOS CON ENTIDADES RELACIONADAS LOCALES</t>
  </si>
  <si>
    <t>POR PRESTAMOS CON ENTIDADES RELACIONADAS DEL EXTERIOR</t>
  </si>
  <si>
    <t>POR PRESTAMOS CON PERSONAS FISICAS</t>
  </si>
  <si>
    <t>POR RETENCION DE  IMPUESTO A LA EMISIÓN DE CHEQUES Y PAGOS POR TRANSFERENCIAS ELECTRÓNICAS. (.0015)</t>
  </si>
  <si>
    <t>OTROS GASTOS FINANCIEROS</t>
  </si>
  <si>
    <t>TOTAL GASTOS FINANCIEROS (Sumar Casillas 56+57+58+59+60+61+62)</t>
  </si>
  <si>
    <t>GASTOS EXTRAORDINARIOS</t>
  </si>
  <si>
    <t>POR PERDIDAS EN VENTAS DE ACTIVOS DEPRECIABLES</t>
  </si>
  <si>
    <t>OTROS GASTOS EXTRAORDINARIOS</t>
  </si>
  <si>
    <t>TOTAL GASTOS EXTRAORDINARIOS (Sumar Casillas 64+65)</t>
  </si>
  <si>
    <t xml:space="preserve"> BENEFICIO (PERDIDA) DEL EJERC. ANTES DE IMP. SOBRE LA RENTA (Restar Casillas 14-20-27-36-37-45-51-55-63-66)</t>
  </si>
  <si>
    <t>Anexo A</t>
  </si>
  <si>
    <t>DATOS COMPLEMENTARIOS</t>
  </si>
  <si>
    <t>DETALLE DE LOS BIENES</t>
  </si>
  <si>
    <t>CANTIDAD</t>
  </si>
  <si>
    <t>MONTO</t>
  </si>
  <si>
    <t>PATRIMONIO</t>
  </si>
  <si>
    <t>INMUEBLES URBANOS: SOLARES</t>
  </si>
  <si>
    <t>INMUEBLES URBANOS: MEJORAS</t>
  </si>
  <si>
    <t>INMUEBLES RURALES: TERRENOS</t>
  </si>
  <si>
    <t>MEJORAS, INSTALACIONES CONTENIDAS TERRENOS RURALES</t>
  </si>
  <si>
    <t>EXISTENCIA DE GANADO VACUNO, PORCINO, AVÍCOLA, ETC.</t>
  </si>
  <si>
    <t>EXISTENCIA DE PRODUCTOS AGRÍCOLAS Y FORESTALES</t>
  </si>
  <si>
    <t>CAPITAL INVERTIDO COMO DUEÑO O SOCIO EN NEGOCIOS</t>
  </si>
  <si>
    <t xml:space="preserve">ACCIONES QUE POSEEN EN COMPAÑÍAS (Valor nominal) </t>
  </si>
  <si>
    <t>TÍTULOS, BONOS, OTROS DEPÓSITOS EN BANCOS O EN SU PODER</t>
  </si>
  <si>
    <t>CRÉDITOS HIPOTECARIOS</t>
  </si>
  <si>
    <t>VEHÍCULOS MOTOR:  AUTOMÓVILES</t>
  </si>
  <si>
    <t>Reportado en el año anterior</t>
  </si>
  <si>
    <t>MOBILIARIO DE OFICINA, CONSULTORIO, BUFETES, ETC.</t>
  </si>
  <si>
    <t>MOBILIARIO DE LA CASA</t>
  </si>
  <si>
    <t>DINERO EN CAJA, CUENTAS DE AHORROS Y CORRIENTES</t>
  </si>
  <si>
    <t>NAVES Y OTRAS EMBARCACIONES DE CUALQUIER TIPO</t>
  </si>
  <si>
    <t>OTROS</t>
  </si>
  <si>
    <t>Reportado en el 606 del 2024</t>
  </si>
  <si>
    <r>
      <t>TOTAL DE BIENES ACUMULADOS EN EL AÑO</t>
    </r>
    <r>
      <rPr>
        <sz val="12"/>
        <color rgb="FF000000"/>
        <rFont val="Arial"/>
        <family val="2"/>
      </rPr>
      <t xml:space="preserve"> (Sumar casillas 1 hasta 16)</t>
    </r>
  </si>
  <si>
    <t>DEUDAS POR PRESTAMOS HIPOTECARIOS</t>
  </si>
  <si>
    <t>DEUDAS POR PRESTAMOS PRENDARIOS</t>
  </si>
  <si>
    <t>OTRAS DEUDAS</t>
  </si>
  <si>
    <t>Patrimonio 2023</t>
  </si>
  <si>
    <r>
      <t>PATRIMONIO NETO DEL AÑO</t>
    </r>
    <r>
      <rPr>
        <sz val="12"/>
        <color rgb="FF000000"/>
        <rFont val="Arial"/>
        <family val="2"/>
      </rPr>
      <t xml:space="preserve"> (Casillas 17-18-19-20)</t>
    </r>
  </si>
  <si>
    <t>Incremento de Patrimonio</t>
  </si>
  <si>
    <r>
      <t>DETALLES DE RETENCIONES (</t>
    </r>
    <r>
      <rPr>
        <b/>
        <sz val="12"/>
        <color rgb="FF000000"/>
        <rFont val="Arial"/>
        <family val="2"/>
      </rPr>
      <t>Anexar certificaciones</t>
    </r>
    <r>
      <rPr>
        <b/>
        <sz val="11"/>
        <color rgb="FF000000"/>
        <rFont val="Arial"/>
        <family val="2"/>
      </rPr>
      <t>)</t>
    </r>
  </si>
  <si>
    <t xml:space="preserve">Revalorizaciones y dividendos </t>
  </si>
  <si>
    <t>RETENCIONES</t>
  </si>
  <si>
    <t>RETENCIONES EFECTUADAS ENTIDADES ESTATALES (Viene del Formato de Envío 623)</t>
  </si>
  <si>
    <t>RETENCIONES POR SALARIOS</t>
  </si>
  <si>
    <t>Otros ingresos</t>
  </si>
  <si>
    <t>RETENCIONES POR HONORARIOS</t>
  </si>
  <si>
    <t xml:space="preserve">Incremento no justificado , si es positivo </t>
  </si>
  <si>
    <t>RETENCIONES POR ALQUILER</t>
  </si>
  <si>
    <t>RETENCIONES POR INTERESES PERCIBIDOS</t>
  </si>
  <si>
    <t>OTRAS RETENCIONES</t>
  </si>
  <si>
    <r>
      <rPr>
        <b/>
        <sz val="12"/>
        <color rgb="FF000000"/>
        <rFont val="Arial"/>
        <family val="2"/>
      </rPr>
      <t>TOTAL DE RETENCIONES</t>
    </r>
    <r>
      <rPr>
        <sz val="12"/>
        <color rgb="FF000000"/>
        <rFont val="Arial"/>
        <family val="2"/>
      </rPr>
      <t xml:space="preserve"> (Sumar casillas 22 hasta 27)</t>
    </r>
  </si>
  <si>
    <t>DECLARACION JURADA DE IMPUESTO SOBRE LA RENTA PARA LAS PERSONAS FISICAS</t>
  </si>
  <si>
    <t>CALCULO DE ANTICIPOS</t>
  </si>
  <si>
    <t>CALCULO RENTA NETA</t>
  </si>
  <si>
    <r>
      <t>RENTA NETA IMPONIBLE</t>
    </r>
    <r>
      <rPr>
        <i/>
        <sz val="10"/>
        <color rgb="FF000000"/>
        <rFont val="Calibri"/>
        <family val="2"/>
      </rPr>
      <t xml:space="preserve"> (Casilla 10 del IR-1)</t>
    </r>
  </si>
  <si>
    <r>
      <t xml:space="preserve">GANANCIA DE CAPITAL POR VENTAS DE ACCIONES </t>
    </r>
    <r>
      <rPr>
        <i/>
        <sz val="10"/>
        <color rgb="FF000000"/>
        <rFont val="Calibri"/>
        <family val="2"/>
      </rPr>
      <t>(Casilla 8 del IR-1)</t>
    </r>
  </si>
  <si>
    <t>RENTA NETA IMPONIBLE SUJETA AL PAGO DE ANTICIPOS</t>
  </si>
  <si>
    <t>EXENCIÓN CONTRIBUTIVA (Casilla 6 del IR-1)</t>
  </si>
  <si>
    <r>
      <t xml:space="preserve">IMPUESTO LIQUIDADO SUJETO AL PAGO DE ANTICIPOS </t>
    </r>
    <r>
      <rPr>
        <i/>
        <sz val="10"/>
        <color rgb="FF000000"/>
        <rFont val="Calibri"/>
        <family val="2"/>
      </rPr>
      <t xml:space="preserve"> (Aplica tasa a la Renta Neta Imponible)</t>
    </r>
  </si>
  <si>
    <r>
      <t xml:space="preserve">TOTAL DE RETENCIONES </t>
    </r>
    <r>
      <rPr>
        <i/>
        <sz val="10"/>
        <color rgb="FF000000"/>
        <rFont val="Calibri"/>
        <family val="2"/>
      </rPr>
      <t>(Casilla 13 del IR-1)</t>
    </r>
  </si>
  <si>
    <t>IMPUESTO LIQUIDADO NETO SUJETO AL PAGO DE ANTICIPOS</t>
  </si>
  <si>
    <t>ANTICIPOS GENERADOS</t>
  </si>
  <si>
    <t>JUNIO</t>
  </si>
  <si>
    <t>SEPTIEMBRE</t>
  </si>
  <si>
    <t>DICIEMBRE</t>
  </si>
  <si>
    <t>Informacion sobre anticipos no pagados</t>
  </si>
  <si>
    <t xml:space="preserve">Relacion de Ingresos </t>
  </si>
  <si>
    <t xml:space="preserve">Periodo fiscal </t>
  </si>
  <si>
    <t>Ingresos</t>
  </si>
  <si>
    <t>Total ingresos</t>
  </si>
  <si>
    <t>Retenciones</t>
  </si>
  <si>
    <t>Ingresos Exentos</t>
  </si>
  <si>
    <t>Salarios y bonificaciones</t>
  </si>
  <si>
    <t>Regalia</t>
  </si>
  <si>
    <t>Vacaciones</t>
  </si>
  <si>
    <t>Asistencia Proporcional Economica Laboral (Art. 82 Código de Trabajo)</t>
  </si>
  <si>
    <t>Honorarios</t>
  </si>
  <si>
    <t xml:space="preserve">Dividendos </t>
  </si>
  <si>
    <t>Intereses ganados</t>
  </si>
  <si>
    <t>Aportes AFP</t>
  </si>
  <si>
    <t xml:space="preserve">Honorarios con ISR </t>
  </si>
  <si>
    <t>Cliente</t>
  </si>
  <si>
    <t>Periodo</t>
  </si>
  <si>
    <t>Valor con ISR</t>
  </si>
  <si>
    <t>ISR 2%</t>
  </si>
  <si>
    <t>RNC_CEDULA_NCF</t>
  </si>
  <si>
    <t>NOMBRE</t>
  </si>
  <si>
    <t>ANOFISCAL</t>
  </si>
  <si>
    <t>PERIODO</t>
  </si>
  <si>
    <t>NUMERO_NCF</t>
  </si>
  <si>
    <t>FECHA_COMPROBANTE</t>
  </si>
  <si>
    <t>TIPO_NCF</t>
  </si>
  <si>
    <t>TIPO_COSTO_GASTO</t>
  </si>
  <si>
    <t>MONTO_FACTURADO</t>
  </si>
  <si>
    <t>ITBIS_RETENIDO</t>
  </si>
  <si>
    <t>ITBIS_FACTURADO</t>
  </si>
  <si>
    <t>ITBIS 2024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</si>
  <si>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</si>
  <si>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</si>
  <si>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</si>
  <si>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</si>
  <si>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</si>
  <si>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</si>
  <si>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</si>
  <si>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</si>
  <si>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</si>
  <si>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</si>
  <si>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</si>
  <si>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</si>
  <si>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</si>
  <si>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Diferencia Terceros</t>
  </si>
  <si>
    <t>ITBIS Llevado al costo 2024</t>
  </si>
  <si>
    <t>Gastos según DGII</t>
  </si>
  <si>
    <t>Gastos por trabajos, suministros y serv.</t>
  </si>
  <si>
    <t>Compras y gastos forman parte costo de venta</t>
  </si>
  <si>
    <t>Gastos activos fijos</t>
  </si>
  <si>
    <t>Adquisicion de activos</t>
  </si>
  <si>
    <t>Leyenda</t>
  </si>
  <si>
    <t>Tasa</t>
  </si>
  <si>
    <t xml:space="preserve">BASE DE DATOS ACCIONES </t>
  </si>
  <si>
    <t>Validado con certificación</t>
  </si>
  <si>
    <t>No se recibió certificación</t>
  </si>
  <si>
    <t>Cantidad</t>
  </si>
  <si>
    <t>Valor</t>
  </si>
  <si>
    <t xml:space="preserve"> Tasa</t>
  </si>
  <si>
    <t>Dividendos</t>
  </si>
  <si>
    <t>Impuestos</t>
  </si>
  <si>
    <t>Comentarios</t>
  </si>
  <si>
    <t>RNC</t>
  </si>
  <si>
    <t xml:space="preserve">Empresa </t>
  </si>
  <si>
    <t>Acciones</t>
  </si>
  <si>
    <t xml:space="preserve"> Exenta</t>
  </si>
  <si>
    <t>VALOR NOMINAL</t>
  </si>
  <si>
    <t xml:space="preserve">VALOR </t>
  </si>
  <si>
    <t>Efectivo</t>
  </si>
  <si>
    <t>Retenidos</t>
  </si>
  <si>
    <t>Netos</t>
  </si>
  <si>
    <t xml:space="preserve"> de Imp.</t>
  </si>
  <si>
    <t>MONEDA</t>
  </si>
  <si>
    <t>INVERTIDO</t>
  </si>
  <si>
    <t>PRIMA</t>
  </si>
  <si>
    <t>Total RD$</t>
  </si>
  <si>
    <t>Detalle de disponibilidades</t>
  </si>
  <si>
    <t>Al 31 de diciembre 2023</t>
  </si>
  <si>
    <t>Tipo Cuenta</t>
  </si>
  <si>
    <t>US$</t>
  </si>
  <si>
    <t>RD$  (equivalente en pesos)</t>
  </si>
  <si>
    <t>Intereses</t>
  </si>
  <si>
    <t>Impuesto Retenido</t>
  </si>
  <si>
    <t>CD</t>
  </si>
  <si>
    <t>Tipo</t>
  </si>
  <si>
    <t>Inversiones</t>
  </si>
  <si>
    <t>INVENTARIO DE ACTIVOS</t>
  </si>
  <si>
    <t>Año</t>
  </si>
  <si>
    <t>LISTA DE AUTOMOVILES VIGENTES</t>
  </si>
  <si>
    <t>Nùmero</t>
  </si>
  <si>
    <t xml:space="preserve">Comprado o </t>
  </si>
  <si>
    <t>No.</t>
  </si>
  <si>
    <t>ACTIVOS</t>
  </si>
  <si>
    <t>del</t>
  </si>
  <si>
    <t>Chasis</t>
  </si>
  <si>
    <t>Marca</t>
  </si>
  <si>
    <t>Modelo</t>
  </si>
  <si>
    <t>Placa</t>
  </si>
  <si>
    <t>Color</t>
  </si>
  <si>
    <t>Moneda</t>
  </si>
  <si>
    <t>Costo</t>
  </si>
  <si>
    <t>Aportado en</t>
  </si>
  <si>
    <t>Comprado A:</t>
  </si>
  <si>
    <t>Vendido A:</t>
  </si>
  <si>
    <t>Balance</t>
  </si>
  <si>
    <t>Status</t>
  </si>
  <si>
    <t>matricula</t>
  </si>
  <si>
    <t>Fecha Asamblea</t>
  </si>
  <si>
    <t>Número</t>
  </si>
  <si>
    <t>Tipo Inmueble</t>
  </si>
  <si>
    <t>Título</t>
  </si>
  <si>
    <t>Sector</t>
  </si>
  <si>
    <t>Mt2</t>
  </si>
  <si>
    <t>Terreno RD$</t>
  </si>
  <si>
    <t>Mejora RD$</t>
  </si>
  <si>
    <t>Monto total en RD$</t>
  </si>
  <si>
    <t>Rural/Urbano</t>
  </si>
  <si>
    <t>Relacion Cuentas por Cobrar &amp; Por Pagar</t>
  </si>
  <si>
    <t>CUENTAS POR COBRAR</t>
  </si>
  <si>
    <t>En RD$</t>
  </si>
  <si>
    <t>Deudor</t>
  </si>
  <si>
    <t>Valor en US$</t>
  </si>
  <si>
    <t>Valor en RD$</t>
  </si>
  <si>
    <t>Total cueentas por cobrar</t>
  </si>
  <si>
    <t>CUENTAS POR PAGAR</t>
  </si>
  <si>
    <t>Acreedor</t>
  </si>
  <si>
    <t>Referencia</t>
  </si>
  <si>
    <t>Total cuentas por pagar</t>
  </si>
  <si>
    <t>Reporte de salario durante el período fiscal 2023</t>
  </si>
  <si>
    <t>RNC EMPLEADOR</t>
  </si>
  <si>
    <t>NOMBRE EMPLEADOR</t>
  </si>
  <si>
    <t>SALARIO</t>
  </si>
  <si>
    <t>RETENCION ISR</t>
  </si>
  <si>
    <t>SFS</t>
  </si>
  <si>
    <t>AFP</t>
  </si>
  <si>
    <t>TOTALES</t>
  </si>
  <si>
    <t>Sueldo 13</t>
  </si>
  <si>
    <t>Ingresos despues de TSS</t>
  </si>
  <si>
    <t>Balance General</t>
  </si>
  <si>
    <t>Al 31 de diciembre 2021</t>
  </si>
  <si>
    <t xml:space="preserve">Anexo </t>
  </si>
  <si>
    <t xml:space="preserve">casilla </t>
  </si>
  <si>
    <t>Lee de la hojas de trabajo</t>
  </si>
  <si>
    <t>Efectivo en caja y banco</t>
  </si>
  <si>
    <t>1.14</t>
  </si>
  <si>
    <t xml:space="preserve">Cuentas por cobrar </t>
  </si>
  <si>
    <t>1.16</t>
  </si>
  <si>
    <t>Capital invertido como dueño o socio en negocios</t>
  </si>
  <si>
    <t>1.7</t>
  </si>
  <si>
    <t>Inversiones en instrumentos financieros a corto plazo</t>
  </si>
  <si>
    <t>1.9</t>
  </si>
  <si>
    <t xml:space="preserve">Inversiones en sociedades </t>
  </si>
  <si>
    <t>1.8</t>
  </si>
  <si>
    <t>Terrenos urbanos</t>
  </si>
  <si>
    <t>Edificaciones urbanas</t>
  </si>
  <si>
    <t>1.2</t>
  </si>
  <si>
    <t>Terrenos rurales</t>
  </si>
  <si>
    <t>1.3</t>
  </si>
  <si>
    <t>Mejoras en terrenos rurales</t>
  </si>
  <si>
    <t>1.4</t>
  </si>
  <si>
    <t>Equipos de transporte</t>
  </si>
  <si>
    <t>1.11</t>
  </si>
  <si>
    <t>Mobiliarios de la casa</t>
  </si>
  <si>
    <t>1.13</t>
  </si>
  <si>
    <t>Naves y otras embarcaciones</t>
  </si>
  <si>
    <t>1.15</t>
  </si>
  <si>
    <t xml:space="preserve">Cuentas por pagar </t>
  </si>
  <si>
    <t>1.20</t>
  </si>
  <si>
    <t>Sumatoria A</t>
  </si>
  <si>
    <t>Total anexo A</t>
  </si>
  <si>
    <t>Dif.</t>
  </si>
  <si>
    <t>Prestamos hipotecarios</t>
  </si>
  <si>
    <t>1.18</t>
  </si>
  <si>
    <t>B</t>
  </si>
  <si>
    <t>2.13</t>
  </si>
  <si>
    <t>2.4</t>
  </si>
  <si>
    <t>Dividendos en efectivo</t>
  </si>
  <si>
    <t xml:space="preserve">Alquiler </t>
  </si>
  <si>
    <t>2.5</t>
  </si>
  <si>
    <t>Intereses ganados entidades reguladas</t>
  </si>
  <si>
    <t>2.10</t>
  </si>
  <si>
    <t>2.6</t>
  </si>
  <si>
    <t>Venta de  bienes locales</t>
  </si>
  <si>
    <t>2.1</t>
  </si>
  <si>
    <t>Sumatoria B</t>
  </si>
  <si>
    <t>Total anexo B</t>
  </si>
  <si>
    <t>Total pasivos y capital</t>
  </si>
  <si>
    <t>Activos</t>
  </si>
  <si>
    <t>Activos corrientes</t>
  </si>
  <si>
    <t>Certificados financieros</t>
  </si>
  <si>
    <t>Total activos corrientes</t>
  </si>
  <si>
    <t>Activos fijos netos</t>
  </si>
  <si>
    <t>Inversiones en acciones</t>
  </si>
  <si>
    <t>Total activos</t>
  </si>
  <si>
    <t>Pasivos</t>
  </si>
  <si>
    <t>Cuentas por pagar</t>
  </si>
  <si>
    <t>Prestamos por pagar</t>
  </si>
  <si>
    <t>Total pasivos</t>
  </si>
  <si>
    <t>Patrimonio</t>
  </si>
  <si>
    <t>Total bienes acumulados al 31 dic.</t>
  </si>
  <si>
    <t xml:space="preserve">Dif. </t>
  </si>
  <si>
    <t>Aumento o (-Disminucion) Patrimonio en el 2021</t>
  </si>
  <si>
    <t>Aumento por Revalorizacion Ley 46-20</t>
  </si>
  <si>
    <t>Incremento patrimonio por ingresos percibidos</t>
  </si>
  <si>
    <t>Ingresos reportados</t>
  </si>
  <si>
    <t>Estado de Resultados</t>
  </si>
  <si>
    <t>al 31 de diciembre 2021</t>
  </si>
  <si>
    <t>Notas</t>
  </si>
  <si>
    <t>Ingresos por:</t>
  </si>
  <si>
    <t>Regalía</t>
  </si>
  <si>
    <t>Dividendos e intereses</t>
  </si>
  <si>
    <t>Total de ingresos</t>
  </si>
  <si>
    <t>Gastos:</t>
  </si>
  <si>
    <t>Alimentación y servicios</t>
  </si>
  <si>
    <t>Gastos financieros</t>
  </si>
  <si>
    <t>Otros gastos</t>
  </si>
  <si>
    <t>Total gastos</t>
  </si>
  <si>
    <t>Ganancia antes de impuestos</t>
  </si>
  <si>
    <t>Impuesto sobre la renta</t>
  </si>
  <si>
    <t>Ganancia neta</t>
  </si>
  <si>
    <t>Anticipos ISR Pagados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</si>
</sst>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8" formatCode="&quot;$&quot;#,##0.00_);[Red]\(&quot;$&quot;#,##0.00\)"/>
    <numFmt numFmtId="43" formatCode="_(* #,##0.00_);_(* \(#,##0.00\);_(* &quot;-&quot;??_);_(@_)"/>
    <numFmt numFmtId="164" formatCode="00000000000"/>
    <numFmt numFmtId="165" formatCode="0_);\(0\)"/>
    <numFmt numFmtId="166" formatCode="_-* #,##0.00_-;\-* #,##0.00_-;_-* &quot;-&quot;??_-;_-@_-"/>
    <numFmt numFmtId="167" formatCode="d\-mmm\-yyyy"/>
    <numFmt numFmtId="168" formatCode="_(* #,##0_);_(* \(#,##0\);_(* &quot;-&quot;??_);_(@_)"/>
    <numFmt numFmtId="169" formatCode="0.0000%"/>
    <numFmt numFmtId="170" formatCode="_-* #,##0_-;\-* #,##0_-;_-* &quot;-&quot;??_-;_-@_-"/>
    <numFmt numFmtId="171" formatCode="0.000%"/>
    <numFmt numFmtId="172" formatCode="dd/mm/yyyy;@"/>
    <numFmt numFmtId="173" formatCode="[$-409]dd\-mmm\-yy;@"/>
    <numFmt numFmtId="174" formatCode="_(* #,##0.0000_);_(* \(#,##0.0000\);_(* &quot;-&quot;??_);_(@_)"/>
  </numFmts>
  <fonts count="121">
    <font>
      <sz val="11"/>
      <color rgb="FF000000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name val="Times New Roman"/>
      <family val="1"/>
    </font>
    <font>
      <sz val="10"/>
      <name val="Arial"/>
      <family val="2"/>
    </font>
    <font>
      <sz val="1"/>
      <name val="Arial"/>
      <family val="2"/>
    </font>
    <font>
      <b/>
      <sz val="11"/>
      <color rgb="FF000000"/>
      <name val="Calibri"/>
      <family val="2"/>
    </font>
    <font>
      <sz val="1"/>
      <name val="Times New Roman"/>
      <family val="1"/>
    </font>
    <font>
      <b/>
      <sz val="14"/>
      <name val="Times New Roman"/>
      <family val="1"/>
    </font>
    <font>
      <b/>
      <sz val="9"/>
      <name val="Arial"/>
      <family val="2"/>
    </font>
    <font>
      <b/>
      <sz val="16"/>
      <name val="Arial"/>
      <family val="2"/>
    </font>
    <font>
      <sz val="11"/>
      <name val="Calibri"/>
      <family val="2"/>
    </font>
    <font>
      <b/>
      <sz val="24"/>
      <name val="Arial"/>
      <family val="2"/>
    </font>
    <font>
      <sz val="10"/>
      <color rgb="FF000000"/>
      <name val="Calibri"/>
      <family val="2"/>
    </font>
    <font>
      <b/>
      <sz val="11"/>
      <name val="Times New Roman"/>
      <family val="1"/>
    </font>
    <font>
      <b/>
      <sz val="16"/>
      <name val="Times New Roman"/>
      <family val="1"/>
    </font>
    <font>
      <b/>
      <sz val="14"/>
      <color rgb="FF000000"/>
      <name val="Arial"/>
      <family val="2"/>
    </font>
    <font>
      <b/>
      <sz val="14"/>
      <name val="Arial"/>
      <family val="2"/>
    </font>
    <font>
      <b/>
      <sz val="11"/>
      <color rgb="FF000000"/>
      <name val="Arial"/>
      <family val="2"/>
    </font>
    <font>
      <b/>
      <sz val="9"/>
      <color rgb="FF000000"/>
      <name val="Arial"/>
      <family val="2"/>
    </font>
    <font>
      <b/>
      <sz val="12"/>
      <name val="Times New Roman"/>
      <family val="1"/>
    </font>
    <font>
      <sz val="12"/>
      <color rgb="FF000000"/>
      <name val="Arial"/>
      <family val="2"/>
    </font>
    <font>
      <sz val="12"/>
      <color rgb="FF000000"/>
      <name val="Calibri"/>
      <family val="2"/>
    </font>
    <font>
      <b/>
      <sz val="10"/>
      <name val="Times New Roman"/>
      <family val="1"/>
    </font>
    <font>
      <b/>
      <sz val="8"/>
      <color rgb="FF000000"/>
      <name val="Arial"/>
      <family val="2"/>
    </font>
    <font>
      <sz val="11"/>
      <color rgb="FF000000"/>
      <name val="Arial"/>
      <family val="2"/>
    </font>
    <font>
      <sz val="10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0000"/>
      <name val="Arial"/>
      <family val="2"/>
    </font>
    <font>
      <sz val="11"/>
      <name val="Arial"/>
      <family val="2"/>
    </font>
    <font>
      <b/>
      <sz val="6"/>
      <color rgb="FF000000"/>
      <name val="Arial"/>
      <family val="2"/>
    </font>
    <font>
      <sz val="12"/>
      <name val="Humanst521 lt bt"/>
    </font>
    <font>
      <b/>
      <sz val="11"/>
      <name val="Arial"/>
      <family val="2"/>
    </font>
    <font>
      <sz val="16"/>
      <name val="Arial"/>
      <family val="2"/>
    </font>
    <font>
      <b/>
      <sz val="10"/>
      <name val="Humanst521 lt bt"/>
    </font>
    <font>
      <b/>
      <sz val="9"/>
      <name val="Humanst521 lt bt"/>
    </font>
    <font>
      <b/>
      <sz val="12"/>
      <name val="Humanst521 lt bt"/>
    </font>
    <font>
      <sz val="8"/>
      <name val="Humanst521 lt bt"/>
    </font>
    <font>
      <sz val="14"/>
      <color rgb="FF000000"/>
      <name val="Calibri"/>
      <family val="2"/>
    </font>
    <font>
      <sz val="14"/>
      <color rgb="FF000000"/>
      <name val="Arial"/>
      <family val="2"/>
    </font>
    <font>
      <b/>
      <sz val="24"/>
      <color rgb="FF000000"/>
      <name val="Arial"/>
      <family val="2"/>
    </font>
    <font>
      <sz val="12"/>
      <name val="Arial"/>
      <family val="2"/>
    </font>
    <font>
      <sz val="16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rgb="FF000000"/>
      <name val="Arial"/>
      <family val="2"/>
    </font>
    <font>
      <b/>
      <sz val="10"/>
      <name val="Arial"/>
      <family val="2"/>
    </font>
    <font>
      <sz val="14"/>
      <name val="Arial"/>
      <family val="2"/>
    </font>
    <font>
      <b/>
      <u/>
      <sz val="16"/>
      <color rgb="FF000000"/>
      <name val="Arial"/>
      <family val="2"/>
    </font>
    <font>
      <sz val="10"/>
      <color rgb="FFFFFFFF"/>
      <name val="Arial"/>
      <family val="2"/>
    </font>
    <font>
      <sz val="11"/>
      <color rgb="FFFFFFFF"/>
      <name val="Calibri"/>
      <family val="2"/>
    </font>
    <font>
      <b/>
      <sz val="9"/>
      <color rgb="FF000000"/>
      <name val="Calibri"/>
      <family val="2"/>
    </font>
    <font>
      <b/>
      <sz val="14"/>
      <color rgb="FF000000"/>
      <name val="Calibri"/>
      <family val="2"/>
    </font>
    <font>
      <b/>
      <sz val="10"/>
      <color rgb="FF000000"/>
      <name val="Calibri"/>
      <family val="2"/>
    </font>
    <font>
      <b/>
      <sz val="16"/>
      <color rgb="FF000000"/>
      <name val="Calibri"/>
      <family val="2"/>
    </font>
    <font>
      <sz val="10"/>
      <color rgb="FFFF0000"/>
      <name val="Calibri"/>
      <family val="2"/>
    </font>
    <font>
      <sz val="9"/>
      <color rgb="FF000000"/>
      <name val="Arial"/>
      <family val="2"/>
    </font>
    <font>
      <i/>
      <sz val="10"/>
      <color rgb="FF000000"/>
      <name val="Calibri"/>
      <family val="2"/>
    </font>
    <font>
      <sz val="11"/>
      <color rgb="FF000000"/>
      <name val="Calibri"/>
      <family val="2"/>
    </font>
    <font>
      <sz val="11"/>
      <color rgb="FF006100"/>
      <name val="Calibri"/>
      <family val="2"/>
      <scheme val="minor"/>
    </font>
    <font>
      <sz val="10"/>
      <name val="Arial"/>
      <family val="2"/>
    </font>
    <font>
      <sz val="10"/>
      <name val="Tahoma"/>
      <family val="2"/>
    </font>
    <font>
      <b/>
      <sz val="10"/>
      <name val="Tahoma"/>
      <family val="2"/>
    </font>
    <font>
      <sz val="10"/>
      <color theme="0"/>
      <name val="Tahoma"/>
      <family val="2"/>
    </font>
    <font>
      <sz val="10"/>
      <color rgb="FFFF0000"/>
      <name val="Tahoma"/>
      <family val="2"/>
    </font>
    <font>
      <u/>
      <sz val="11"/>
      <color theme="10"/>
      <name val="Calibri"/>
      <family val="2"/>
    </font>
    <font>
      <b/>
      <sz val="10"/>
      <color rgb="FFFFFFFF"/>
      <name val="Tahoma"/>
      <family val="2"/>
    </font>
    <font>
      <u/>
      <sz val="10"/>
      <color theme="10"/>
      <name val="Tahoma"/>
      <family val="2"/>
    </font>
    <font>
      <sz val="10"/>
      <color rgb="FF717171"/>
      <name val="Tahoma"/>
      <family val="2"/>
    </font>
    <font>
      <sz val="10"/>
      <color rgb="FFFFFFFF"/>
      <name val="Tahoma"/>
      <family val="2"/>
    </font>
    <font>
      <sz val="10"/>
      <color rgb="FF000000"/>
      <name val="Tahoma"/>
      <family val="2"/>
    </font>
    <font>
      <b/>
      <sz val="10"/>
      <color rgb="FF333333"/>
      <name val="Tahoma"/>
      <family val="2"/>
    </font>
    <font>
      <sz val="10"/>
      <name val="Tahoma "/>
    </font>
    <font>
      <sz val="10"/>
      <color rgb="FF000000"/>
      <name val="Tahoma "/>
    </font>
    <font>
      <b/>
      <sz val="10"/>
      <color theme="0"/>
      <name val="Tahoma "/>
    </font>
    <font>
      <b/>
      <sz val="10"/>
      <name val="Tahoma "/>
    </font>
    <font>
      <sz val="10"/>
      <color rgb="FF006100"/>
      <name val="Tahoma "/>
    </font>
    <font>
      <sz val="10"/>
      <color rgb="FFFF0000"/>
      <name val="Tahoma "/>
    </font>
    <font>
      <b/>
      <sz val="10"/>
      <color theme="0"/>
      <name val="Tahoma"/>
      <family val="2"/>
    </font>
    <font>
      <sz val="10"/>
      <color theme="1"/>
      <name val="Tahoma"/>
      <family val="2"/>
    </font>
    <font>
      <sz val="10"/>
      <color rgb="FF006100"/>
      <name val="Tahoma"/>
      <family val="2"/>
    </font>
    <font>
      <b/>
      <sz val="10"/>
      <color rgb="FF000000"/>
      <name val="Tahoma"/>
      <family val="2"/>
    </font>
    <font>
      <sz val="10"/>
      <color indexed="0"/>
      <name val="Tahoma"/>
      <family val="2"/>
    </font>
    <font>
      <b/>
      <sz val="10"/>
      <color rgb="FFFF0000"/>
      <name val="Tahoma"/>
      <family val="2"/>
    </font>
    <font>
      <b/>
      <sz val="20"/>
      <color rgb="FF0070C0"/>
      <name val="Tahoma"/>
      <family val="2"/>
    </font>
    <font>
      <sz val="9"/>
      <color rgb="FFFFFFFF"/>
      <name val="Verdana"/>
      <family val="2"/>
    </font>
    <font>
      <sz val="9"/>
      <color rgb="FF717171"/>
      <name val="Verdana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"/>
      <color indexed="55"/>
      <name val="Arial"/>
      <family val="2"/>
    </font>
    <font>
      <sz val="1"/>
      <color indexed="55"/>
      <name val="Times New Roman"/>
      <family val="1"/>
    </font>
    <font>
      <sz val="10"/>
      <color indexed="55"/>
      <name val="Arial"/>
      <family val="2"/>
    </font>
    <font>
      <sz val="12"/>
      <name val="Times New Roman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b/>
      <sz val="8"/>
      <color theme="1"/>
      <name val="Arial"/>
      <family val="2"/>
    </font>
    <font>
      <sz val="14"/>
      <color indexed="9"/>
      <name val="Times New Roman"/>
      <family val="1"/>
    </font>
    <font>
      <sz val="1"/>
      <color indexed="9"/>
      <name val="Times New Roman"/>
      <family val="1"/>
    </font>
    <font>
      <sz val="9"/>
      <color rgb="FF333333"/>
      <name val="Verdana"/>
      <family val="2"/>
    </font>
    <font>
      <u/>
      <sz val="10"/>
      <name val="Tahoma"/>
      <family val="2"/>
    </font>
    <font>
      <sz val="11"/>
      <color theme="1"/>
      <name val="Arial"/>
      <family val="2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8"/>
      <color rgb="FF000000"/>
      <name val="Calibri"/>
      <family val="2"/>
    </font>
    <font>
      <b/>
      <sz val="10"/>
      <color rgb="FFFF0000"/>
      <name val="Tahoma "/>
    </font>
    <font>
      <sz val="8"/>
      <name val="Calibri"/>
      <family val="2"/>
    </font>
    <font>
      <b/>
      <sz val="11"/>
      <color rgb="FFFF0000"/>
      <name val="Calibri"/>
      <family val="2"/>
    </font>
    <font>
      <b/>
      <sz val="11"/>
      <color rgb="FFFFFFFF"/>
      <name val="Calibri"/>
      <family val="2"/>
      <scheme val="minor"/>
    </font>
    <font>
      <sz val="11"/>
      <color rgb="FFFFFFFF"/>
      <name val="Calibri"/>
      <family val="2"/>
      <scheme val="minor"/>
    </font>
  </fonts>
  <fills count="49">
    <fill>
      <patternFill patternType="none"/>
    </fill>
    <fill>
      <patternFill patternType="gray125"/>
    </fill>
    <fill>
      <patternFill patternType="solid">
        <fgColor rgb="FF99CC00"/>
        <bgColor rgb="FF99CC00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C6EFCE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9CC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00"/>
        <bgColor rgb="FFFFFFFF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5EB645"/>
        <bgColor indexed="64"/>
      </patternFill>
    </fill>
  </fills>
  <borders count="131">
    <border>
      <left/>
      <right/>
      <top/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/>
      <top style="medium">
        <color rgb="FF000000"/>
      </top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/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 style="medium">
        <color rgb="FF000000"/>
      </right>
      <top/>
      <bottom/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/>
      <top style="hair">
        <color rgb="FF000000"/>
      </top>
      <bottom style="medium">
        <color rgb="FF000000"/>
      </bottom>
      <diagonal/>
    </border>
    <border>
      <left/>
      <right/>
      <top style="hair">
        <color rgb="FF000000"/>
      </top>
      <bottom style="medium">
        <color rgb="FF000000"/>
      </bottom>
      <diagonal/>
    </border>
    <border>
      <left/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hair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hair">
        <color rgb="FF000000"/>
      </right>
      <top style="medium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hair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double">
        <color rgb="FF000000"/>
      </bottom>
      <diagonal/>
    </border>
    <border>
      <left/>
      <right style="medium">
        <color rgb="FF000000"/>
      </right>
      <top style="double">
        <color rgb="FF000000"/>
      </top>
      <bottom style="double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hair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59">
    <xf numFmtId="0" fontId="0" fillId="0" borderId="0"/>
    <xf numFmtId="43" fontId="57" fillId="0" borderId="0" applyFont="0" applyFill="0" applyBorder="0" applyAlignment="0" applyProtection="0"/>
    <xf numFmtId="9" fontId="57" fillId="0" borderId="0" applyFont="0" applyFill="0" applyBorder="0" applyAlignment="0" applyProtection="0"/>
    <xf numFmtId="0" fontId="58" fillId="5" borderId="0" applyNumberFormat="0" applyBorder="0" applyAlignment="0" applyProtection="0"/>
    <xf numFmtId="0" fontId="59" fillId="0" borderId="62"/>
    <xf numFmtId="43" fontId="59" fillId="0" borderId="62" applyFont="0" applyFill="0" applyBorder="0" applyAlignment="0" applyProtection="0"/>
    <xf numFmtId="166" fontId="59" fillId="0" borderId="62" applyFont="0" applyFill="0" applyBorder="0" applyAlignment="0" applyProtection="0"/>
    <xf numFmtId="9" fontId="59" fillId="0" borderId="62" applyFont="0" applyFill="0" applyBorder="0" applyAlignment="0" applyProtection="0"/>
    <xf numFmtId="43" fontId="59" fillId="0" borderId="62" applyFont="0" applyFill="0" applyBorder="0" applyAlignment="0" applyProtection="0"/>
    <xf numFmtId="0" fontId="64" fillId="0" borderId="0" applyNumberFormat="0" applyFill="0" applyBorder="0" applyAlignment="0" applyProtection="0"/>
    <xf numFmtId="43" fontId="4" fillId="0" borderId="62" applyFont="0" applyFill="0" applyBorder="0" applyAlignment="0" applyProtection="0"/>
    <xf numFmtId="0" fontId="4" fillId="0" borderId="62"/>
    <xf numFmtId="0" fontId="87" fillId="0" borderId="92" applyNumberFormat="0" applyFill="0" applyAlignment="0" applyProtection="0"/>
    <xf numFmtId="0" fontId="88" fillId="0" borderId="93" applyNumberFormat="0" applyFill="0" applyAlignment="0" applyProtection="0"/>
    <xf numFmtId="0" fontId="89" fillId="0" borderId="94" applyNumberFormat="0" applyFill="0" applyAlignment="0" applyProtection="0"/>
    <xf numFmtId="0" fontId="92" fillId="13" borderId="95" applyNumberFormat="0" applyAlignment="0" applyProtection="0"/>
    <xf numFmtId="0" fontId="93" fillId="14" borderId="96" applyNumberFormat="0" applyAlignment="0" applyProtection="0"/>
    <xf numFmtId="0" fontId="94" fillId="14" borderId="95" applyNumberFormat="0" applyAlignment="0" applyProtection="0"/>
    <xf numFmtId="0" fontId="95" fillId="0" borderId="97" applyNumberFormat="0" applyFill="0" applyAlignment="0" applyProtection="0"/>
    <xf numFmtId="0" fontId="96" fillId="15" borderId="98" applyNumberFormat="0" applyAlignment="0" applyProtection="0"/>
    <xf numFmtId="0" fontId="99" fillId="0" borderId="100" applyNumberFormat="0" applyFill="0" applyAlignment="0" applyProtection="0"/>
    <xf numFmtId="0" fontId="4" fillId="0" borderId="62"/>
    <xf numFmtId="0" fontId="104" fillId="0" borderId="62"/>
    <xf numFmtId="0" fontId="2" fillId="0" borderId="62"/>
    <xf numFmtId="43" fontId="4" fillId="0" borderId="62" applyFont="0" applyFill="0" applyBorder="0" applyAlignment="0" applyProtection="0"/>
    <xf numFmtId="0" fontId="86" fillId="0" borderId="62" applyNumberFormat="0" applyFill="0" applyBorder="0" applyAlignment="0" applyProtection="0"/>
    <xf numFmtId="0" fontId="89" fillId="0" borderId="62" applyNumberFormat="0" applyFill="0" applyBorder="0" applyAlignment="0" applyProtection="0"/>
    <xf numFmtId="0" fontId="58" fillId="5" borderId="62" applyNumberFormat="0" applyBorder="0" applyAlignment="0" applyProtection="0"/>
    <xf numFmtId="0" fontId="90" fillId="11" borderId="62" applyNumberFormat="0" applyBorder="0" applyAlignment="0" applyProtection="0"/>
    <xf numFmtId="0" fontId="91" fillId="12" borderId="62" applyNumberFormat="0" applyBorder="0" applyAlignment="0" applyProtection="0"/>
    <xf numFmtId="0" fontId="97" fillId="0" borderId="62" applyNumberFormat="0" applyFill="0" applyBorder="0" applyAlignment="0" applyProtection="0"/>
    <xf numFmtId="0" fontId="2" fillId="16" borderId="99" applyNumberFormat="0" applyFont="0" applyAlignment="0" applyProtection="0"/>
    <xf numFmtId="0" fontId="98" fillId="0" borderId="62" applyNumberFormat="0" applyFill="0" applyBorder="0" applyAlignment="0" applyProtection="0"/>
    <xf numFmtId="0" fontId="100" fillId="17" borderId="62" applyNumberFormat="0" applyBorder="0" applyAlignment="0" applyProtection="0"/>
    <xf numFmtId="0" fontId="2" fillId="18" borderId="62" applyNumberFormat="0" applyBorder="0" applyAlignment="0" applyProtection="0"/>
    <xf numFmtId="0" fontId="2" fillId="19" borderId="62" applyNumberFormat="0" applyBorder="0" applyAlignment="0" applyProtection="0"/>
    <xf numFmtId="0" fontId="2" fillId="20" borderId="62" applyNumberFormat="0" applyBorder="0" applyAlignment="0" applyProtection="0"/>
    <xf numFmtId="0" fontId="100" fillId="21" borderId="62" applyNumberFormat="0" applyBorder="0" applyAlignment="0" applyProtection="0"/>
    <xf numFmtId="0" fontId="2" fillId="22" borderId="62" applyNumberFormat="0" applyBorder="0" applyAlignment="0" applyProtection="0"/>
    <xf numFmtId="0" fontId="2" fillId="23" borderId="62" applyNumberFormat="0" applyBorder="0" applyAlignment="0" applyProtection="0"/>
    <xf numFmtId="0" fontId="2" fillId="24" borderId="62" applyNumberFormat="0" applyBorder="0" applyAlignment="0" applyProtection="0"/>
    <xf numFmtId="0" fontId="100" fillId="25" borderId="62" applyNumberFormat="0" applyBorder="0" applyAlignment="0" applyProtection="0"/>
    <xf numFmtId="0" fontId="2" fillId="26" borderId="62" applyNumberFormat="0" applyBorder="0" applyAlignment="0" applyProtection="0"/>
    <xf numFmtId="0" fontId="2" fillId="27" borderId="62" applyNumberFormat="0" applyBorder="0" applyAlignment="0" applyProtection="0"/>
    <xf numFmtId="0" fontId="2" fillId="28" borderId="62" applyNumberFormat="0" applyBorder="0" applyAlignment="0" applyProtection="0"/>
    <xf numFmtId="0" fontId="100" fillId="29" borderId="62" applyNumberFormat="0" applyBorder="0" applyAlignment="0" applyProtection="0"/>
    <xf numFmtId="0" fontId="2" fillId="30" borderId="62" applyNumberFormat="0" applyBorder="0" applyAlignment="0" applyProtection="0"/>
    <xf numFmtId="0" fontId="2" fillId="31" borderId="62" applyNumberFormat="0" applyBorder="0" applyAlignment="0" applyProtection="0"/>
    <xf numFmtId="0" fontId="2" fillId="32" borderId="62" applyNumberFormat="0" applyBorder="0" applyAlignment="0" applyProtection="0"/>
    <xf numFmtId="0" fontId="100" fillId="33" borderId="62" applyNumberFormat="0" applyBorder="0" applyAlignment="0" applyProtection="0"/>
    <xf numFmtId="0" fontId="2" fillId="34" borderId="62" applyNumberFormat="0" applyBorder="0" applyAlignment="0" applyProtection="0"/>
    <xf numFmtId="0" fontId="2" fillId="35" borderId="62" applyNumberFormat="0" applyBorder="0" applyAlignment="0" applyProtection="0"/>
    <xf numFmtId="0" fontId="2" fillId="36" borderId="62" applyNumberFormat="0" applyBorder="0" applyAlignment="0" applyProtection="0"/>
    <xf numFmtId="0" fontId="100" fillId="37" borderId="62" applyNumberFormat="0" applyBorder="0" applyAlignment="0" applyProtection="0"/>
    <xf numFmtId="0" fontId="2" fillId="38" borderId="62" applyNumberFormat="0" applyBorder="0" applyAlignment="0" applyProtection="0"/>
    <xf numFmtId="0" fontId="2" fillId="39" borderId="62" applyNumberFormat="0" applyBorder="0" applyAlignment="0" applyProtection="0"/>
    <xf numFmtId="0" fontId="2" fillId="40" borderId="62" applyNumberFormat="0" applyBorder="0" applyAlignment="0" applyProtection="0"/>
    <xf numFmtId="0" fontId="1" fillId="0" borderId="62"/>
    <xf numFmtId="43" fontId="1" fillId="0" borderId="62" applyFont="0" applyFill="0" applyBorder="0" applyAlignment="0" applyProtection="0"/>
  </cellStyleXfs>
  <cellXfs count="830">
    <xf numFmtId="0" fontId="0" fillId="0" borderId="0" xfId="0"/>
    <xf numFmtId="0" fontId="4" fillId="0" borderId="0" xfId="0" applyFont="1"/>
    <xf numFmtId="0" fontId="6" fillId="2" borderId="3" xfId="0" applyFont="1" applyFill="1" applyBorder="1" applyAlignment="1">
      <alignment vertical="center"/>
    </xf>
    <xf numFmtId="0" fontId="6" fillId="2" borderId="4" xfId="0" applyFont="1" applyFill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25" fillId="3" borderId="9" xfId="0" applyFont="1" applyFill="1" applyBorder="1" applyAlignment="1">
      <alignment horizontal="center"/>
    </xf>
    <xf numFmtId="0" fontId="25" fillId="3" borderId="13" xfId="0" applyFont="1" applyFill="1" applyBorder="1" applyAlignment="1">
      <alignment horizontal="center"/>
    </xf>
    <xf numFmtId="0" fontId="18" fillId="3" borderId="18" xfId="0" applyFont="1" applyFill="1" applyBorder="1" applyAlignment="1">
      <alignment horizontal="center"/>
    </xf>
    <xf numFmtId="0" fontId="25" fillId="3" borderId="18" xfId="0" applyFont="1" applyFill="1" applyBorder="1" applyAlignment="1">
      <alignment horizontal="center"/>
    </xf>
    <xf numFmtId="43" fontId="18" fillId="3" borderId="22" xfId="0" applyNumberFormat="1" applyFont="1" applyFill="1" applyBorder="1"/>
    <xf numFmtId="0" fontId="18" fillId="2" borderId="23" xfId="0" applyFont="1" applyFill="1" applyBorder="1" applyAlignment="1">
      <alignment horizontal="left" vertical="center"/>
    </xf>
    <xf numFmtId="0" fontId="18" fillId="3" borderId="24" xfId="0" applyFont="1" applyFill="1" applyBorder="1" applyAlignment="1">
      <alignment horizontal="center"/>
    </xf>
    <xf numFmtId="0" fontId="25" fillId="3" borderId="24" xfId="0" applyFont="1" applyFill="1" applyBorder="1" applyAlignment="1">
      <alignment horizontal="center"/>
    </xf>
    <xf numFmtId="43" fontId="25" fillId="3" borderId="28" xfId="0" applyNumberFormat="1" applyFont="1" applyFill="1" applyBorder="1"/>
    <xf numFmtId="43" fontId="25" fillId="3" borderId="22" xfId="0" applyNumberFormat="1" applyFont="1" applyFill="1" applyBorder="1"/>
    <xf numFmtId="0" fontId="25" fillId="3" borderId="9" xfId="0" applyFont="1" applyFill="1" applyBorder="1" applyAlignment="1">
      <alignment horizontal="center" vertical="center"/>
    </xf>
    <xf numFmtId="0" fontId="29" fillId="3" borderId="13" xfId="0" applyFont="1" applyFill="1" applyBorder="1" applyAlignment="1">
      <alignment horizontal="center" vertical="center"/>
    </xf>
    <xf numFmtId="0" fontId="25" fillId="3" borderId="13" xfId="0" applyFont="1" applyFill="1" applyBorder="1" applyAlignment="1">
      <alignment horizontal="center" vertical="center"/>
    </xf>
    <xf numFmtId="0" fontId="18" fillId="3" borderId="18" xfId="0" applyFont="1" applyFill="1" applyBorder="1" applyAlignment="1">
      <alignment horizontal="center" vertical="center"/>
    </xf>
    <xf numFmtId="0" fontId="25" fillId="3" borderId="18" xfId="0" applyFont="1" applyFill="1" applyBorder="1" applyAlignment="1">
      <alignment horizontal="center" vertical="center"/>
    </xf>
    <xf numFmtId="43" fontId="18" fillId="3" borderId="22" xfId="0" applyNumberFormat="1" applyFont="1" applyFill="1" applyBorder="1" applyAlignment="1">
      <alignment vertical="center"/>
    </xf>
    <xf numFmtId="0" fontId="18" fillId="2" borderId="23" xfId="0" applyFont="1" applyFill="1" applyBorder="1" applyAlignment="1">
      <alignment horizontal="center" vertical="center"/>
    </xf>
    <xf numFmtId="0" fontId="25" fillId="2" borderId="24" xfId="0" applyFont="1" applyFill="1" applyBorder="1" applyAlignment="1">
      <alignment horizontal="center" vertical="center"/>
    </xf>
    <xf numFmtId="43" fontId="18" fillId="2" borderId="28" xfId="0" applyNumberFormat="1" applyFont="1" applyFill="1" applyBorder="1" applyAlignment="1">
      <alignment horizontal="center" vertical="center"/>
    </xf>
    <xf numFmtId="0" fontId="31" fillId="0" borderId="0" xfId="0" applyFont="1"/>
    <xf numFmtId="0" fontId="38" fillId="3" borderId="33" xfId="0" applyFont="1" applyFill="1" applyBorder="1" applyAlignment="1">
      <alignment vertical="center"/>
    </xf>
    <xf numFmtId="0" fontId="18" fillId="2" borderId="34" xfId="0" applyFont="1" applyFill="1" applyBorder="1" applyAlignment="1">
      <alignment horizontal="center" vertical="center"/>
    </xf>
    <xf numFmtId="0" fontId="41" fillId="3" borderId="13" xfId="0" applyFont="1" applyFill="1" applyBorder="1" applyAlignment="1">
      <alignment horizontal="center" vertical="center"/>
    </xf>
    <xf numFmtId="43" fontId="42" fillId="3" borderId="36" xfId="0" applyNumberFormat="1" applyFont="1" applyFill="1" applyBorder="1" applyAlignment="1">
      <alignment horizontal="right" vertical="center"/>
    </xf>
    <xf numFmtId="0" fontId="0" fillId="3" borderId="37" xfId="0" applyFill="1" applyBorder="1" applyAlignment="1">
      <alignment horizontal="center" vertical="center"/>
    </xf>
    <xf numFmtId="0" fontId="19" fillId="3" borderId="37" xfId="0" applyFont="1" applyFill="1" applyBorder="1"/>
    <xf numFmtId="0" fontId="0" fillId="3" borderId="37" xfId="0" applyFill="1" applyBorder="1"/>
    <xf numFmtId="0" fontId="0" fillId="3" borderId="37" xfId="0" applyFill="1" applyBorder="1" applyAlignment="1">
      <alignment vertical="center"/>
    </xf>
    <xf numFmtId="0" fontId="18" fillId="3" borderId="13" xfId="0" applyFont="1" applyFill="1" applyBorder="1" applyAlignment="1">
      <alignment vertical="center"/>
    </xf>
    <xf numFmtId="43" fontId="44" fillId="0" borderId="36" xfId="0" applyNumberFormat="1" applyFont="1" applyBorder="1" applyAlignment="1">
      <alignment horizontal="right" vertical="center"/>
    </xf>
    <xf numFmtId="43" fontId="42" fillId="0" borderId="36" xfId="0" applyNumberFormat="1" applyFont="1" applyBorder="1" applyAlignment="1">
      <alignment horizontal="right" vertical="center"/>
    </xf>
    <xf numFmtId="0" fontId="41" fillId="3" borderId="18" xfId="0" applyFont="1" applyFill="1" applyBorder="1" applyAlignment="1">
      <alignment horizontal="center" vertical="center"/>
    </xf>
    <xf numFmtId="0" fontId="45" fillId="3" borderId="9" xfId="0" applyFont="1" applyFill="1" applyBorder="1" applyAlignment="1">
      <alignment horizontal="center" vertical="center" wrapText="1"/>
    </xf>
    <xf numFmtId="43" fontId="44" fillId="0" borderId="22" xfId="0" applyNumberFormat="1" applyFont="1" applyBorder="1" applyAlignment="1">
      <alignment horizontal="right" vertical="center"/>
    </xf>
    <xf numFmtId="1" fontId="45" fillId="3" borderId="9" xfId="0" applyNumberFormat="1" applyFont="1" applyFill="1" applyBorder="1" applyAlignment="1">
      <alignment horizontal="center" vertical="center"/>
    </xf>
    <xf numFmtId="165" fontId="28" fillId="3" borderId="9" xfId="0" applyNumberFormat="1" applyFont="1" applyFill="1" applyBorder="1" applyAlignment="1">
      <alignment horizontal="center" vertical="center"/>
    </xf>
    <xf numFmtId="0" fontId="21" fillId="3" borderId="13" xfId="0" applyFont="1" applyFill="1" applyBorder="1" applyAlignment="1">
      <alignment horizontal="center" vertical="center"/>
    </xf>
    <xf numFmtId="0" fontId="28" fillId="3" borderId="13" xfId="0" applyFont="1" applyFill="1" applyBorder="1" applyAlignment="1">
      <alignment horizontal="center" vertical="center"/>
    </xf>
    <xf numFmtId="0" fontId="45" fillId="3" borderId="13" xfId="0" applyFont="1" applyFill="1" applyBorder="1" applyAlignment="1">
      <alignment horizontal="center" vertical="center"/>
    </xf>
    <xf numFmtId="165" fontId="28" fillId="3" borderId="13" xfId="0" applyNumberFormat="1" applyFont="1" applyFill="1" applyBorder="1" applyAlignment="1">
      <alignment horizontal="center" vertical="center"/>
    </xf>
    <xf numFmtId="0" fontId="26" fillId="3" borderId="13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165" fontId="26" fillId="3" borderId="13" xfId="0" applyNumberFormat="1" applyFont="1" applyFill="1" applyBorder="1" applyAlignment="1">
      <alignment horizontal="center" vertical="center"/>
    </xf>
    <xf numFmtId="0" fontId="21" fillId="3" borderId="18" xfId="0" applyFont="1" applyFill="1" applyBorder="1" applyAlignment="1">
      <alignment horizontal="center" vertical="center"/>
    </xf>
    <xf numFmtId="165" fontId="45" fillId="3" borderId="13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8" fillId="3" borderId="18" xfId="0" applyFont="1" applyFill="1" applyBorder="1" applyAlignment="1">
      <alignment horizontal="center" vertical="center"/>
    </xf>
    <xf numFmtId="0" fontId="45" fillId="3" borderId="18" xfId="0" applyFont="1" applyFill="1" applyBorder="1" applyAlignment="1">
      <alignment horizontal="center" vertical="center"/>
    </xf>
    <xf numFmtId="165" fontId="28" fillId="3" borderId="18" xfId="0" applyNumberFormat="1" applyFont="1" applyFill="1" applyBorder="1" applyAlignment="1">
      <alignment horizontal="center" vertical="center"/>
    </xf>
    <xf numFmtId="0" fontId="28" fillId="3" borderId="9" xfId="0" applyFont="1" applyFill="1" applyBorder="1" applyAlignment="1">
      <alignment horizontal="center" vertical="center"/>
    </xf>
    <xf numFmtId="0" fontId="45" fillId="3" borderId="9" xfId="0" applyFont="1" applyFill="1" applyBorder="1" applyAlignment="1">
      <alignment horizontal="center" vertical="center"/>
    </xf>
    <xf numFmtId="43" fontId="0" fillId="0" borderId="0" xfId="0" applyNumberFormat="1"/>
    <xf numFmtId="0" fontId="39" fillId="3" borderId="13" xfId="0" applyFont="1" applyFill="1" applyBorder="1" applyAlignment="1">
      <alignment horizontal="center" vertical="center"/>
    </xf>
    <xf numFmtId="43" fontId="52" fillId="3" borderId="47" xfId="0" applyNumberFormat="1" applyFont="1" applyFill="1" applyBorder="1"/>
    <xf numFmtId="43" fontId="52" fillId="3" borderId="48" xfId="0" applyNumberFormat="1" applyFont="1" applyFill="1" applyBorder="1"/>
    <xf numFmtId="0" fontId="26" fillId="3" borderId="37" xfId="0" applyFont="1" applyFill="1" applyBorder="1" applyAlignment="1">
      <alignment horizontal="center"/>
    </xf>
    <xf numFmtId="0" fontId="45" fillId="3" borderId="56" xfId="0" applyFont="1" applyFill="1" applyBorder="1" applyAlignment="1">
      <alignment horizontal="center"/>
    </xf>
    <xf numFmtId="0" fontId="45" fillId="3" borderId="57" xfId="0" applyFont="1" applyFill="1" applyBorder="1" applyAlignment="1">
      <alignment horizontal="center"/>
    </xf>
    <xf numFmtId="0" fontId="29" fillId="3" borderId="63" xfId="0" applyFont="1" applyFill="1" applyBorder="1"/>
    <xf numFmtId="0" fontId="29" fillId="3" borderId="63" xfId="0" applyFont="1" applyFill="1" applyBorder="1" applyAlignment="1">
      <alignment horizontal="left"/>
    </xf>
    <xf numFmtId="0" fontId="29" fillId="0" borderId="0" xfId="0" applyFont="1"/>
    <xf numFmtId="0" fontId="60" fillId="0" borderId="62" xfId="4" applyFont="1"/>
    <xf numFmtId="0" fontId="60" fillId="0" borderId="62" xfId="4" applyFont="1" applyAlignment="1">
      <alignment horizontal="center"/>
    </xf>
    <xf numFmtId="166" fontId="60" fillId="0" borderId="62" xfId="6" applyFont="1"/>
    <xf numFmtId="43" fontId="60" fillId="0" borderId="0" xfId="1" applyFont="1"/>
    <xf numFmtId="0" fontId="61" fillId="0" borderId="62" xfId="4" applyFont="1"/>
    <xf numFmtId="166" fontId="60" fillId="0" borderId="62" xfId="6" applyFont="1" applyBorder="1"/>
    <xf numFmtId="43" fontId="60" fillId="0" borderId="62" xfId="1" applyFont="1" applyBorder="1"/>
    <xf numFmtId="166" fontId="60" fillId="0" borderId="82" xfId="6" applyFont="1" applyBorder="1"/>
    <xf numFmtId="43" fontId="61" fillId="0" borderId="82" xfId="1" applyFont="1" applyBorder="1"/>
    <xf numFmtId="0" fontId="60" fillId="0" borderId="0" xfId="0" applyFont="1"/>
    <xf numFmtId="0" fontId="60" fillId="0" borderId="0" xfId="0" applyFont="1" applyAlignment="1">
      <alignment horizontal="center"/>
    </xf>
    <xf numFmtId="0" fontId="61" fillId="0" borderId="0" xfId="0" applyFont="1"/>
    <xf numFmtId="168" fontId="60" fillId="0" borderId="0" xfId="1" applyNumberFormat="1" applyFont="1"/>
    <xf numFmtId="167" fontId="60" fillId="0" borderId="0" xfId="0" applyNumberFormat="1" applyFont="1"/>
    <xf numFmtId="0" fontId="60" fillId="0" borderId="82" xfId="0" applyFont="1" applyBorder="1"/>
    <xf numFmtId="168" fontId="60" fillId="0" borderId="0" xfId="0" applyNumberFormat="1" applyFont="1"/>
    <xf numFmtId="0" fontId="60" fillId="0" borderId="0" xfId="0" quotePrefix="1" applyFont="1" applyAlignment="1">
      <alignment horizontal="left"/>
    </xf>
    <xf numFmtId="43" fontId="60" fillId="0" borderId="82" xfId="1" applyFont="1" applyBorder="1"/>
    <xf numFmtId="0" fontId="60" fillId="0" borderId="62" xfId="0" applyFont="1" applyBorder="1" applyAlignment="1">
      <alignment horizontal="center"/>
    </xf>
    <xf numFmtId="9" fontId="60" fillId="0" borderId="62" xfId="0" applyNumberFormat="1" applyFont="1" applyBorder="1" applyAlignment="1">
      <alignment horizontal="center"/>
    </xf>
    <xf numFmtId="166" fontId="60" fillId="0" borderId="62" xfId="6" applyFont="1" applyFill="1" applyBorder="1"/>
    <xf numFmtId="43" fontId="60" fillId="0" borderId="62" xfId="1" applyFont="1" applyFill="1" applyBorder="1"/>
    <xf numFmtId="0" fontId="60" fillId="0" borderId="62" xfId="0" applyFont="1" applyBorder="1" applyAlignment="1">
      <alignment horizontal="left"/>
    </xf>
    <xf numFmtId="0" fontId="60" fillId="0" borderId="62" xfId="0" applyFont="1" applyBorder="1"/>
    <xf numFmtId="168" fontId="60" fillId="0" borderId="62" xfId="1" applyNumberFormat="1" applyFont="1" applyFill="1" applyBorder="1"/>
    <xf numFmtId="9" fontId="60" fillId="0" borderId="62" xfId="0" applyNumberFormat="1" applyFont="1" applyBorder="1"/>
    <xf numFmtId="0" fontId="9" fillId="3" borderId="62" xfId="0" applyFont="1" applyFill="1" applyBorder="1" applyAlignment="1">
      <alignment horizontal="left"/>
    </xf>
    <xf numFmtId="0" fontId="6" fillId="2" borderId="38" xfId="0" applyFont="1" applyFill="1" applyBorder="1" applyAlignment="1">
      <alignment vertical="center"/>
    </xf>
    <xf numFmtId="0" fontId="24" fillId="3" borderId="64" xfId="0" applyFont="1" applyFill="1" applyBorder="1" applyAlignment="1">
      <alignment vertical="center" textRotation="90" wrapText="1"/>
    </xf>
    <xf numFmtId="0" fontId="19" fillId="3" borderId="62" xfId="0" applyFont="1" applyFill="1" applyBorder="1"/>
    <xf numFmtId="0" fontId="0" fillId="3" borderId="62" xfId="0" applyFill="1" applyBorder="1" applyAlignment="1">
      <alignment vertical="center"/>
    </xf>
    <xf numFmtId="0" fontId="4" fillId="3" borderId="62" xfId="0" applyFont="1" applyFill="1" applyBorder="1"/>
    <xf numFmtId="0" fontId="4" fillId="3" borderId="42" xfId="0" applyFont="1" applyFill="1" applyBorder="1"/>
    <xf numFmtId="0" fontId="24" fillId="3" borderId="49" xfId="0" applyFont="1" applyFill="1" applyBorder="1" applyAlignment="1">
      <alignment vertical="center" textRotation="90" wrapText="1"/>
    </xf>
    <xf numFmtId="0" fontId="24" fillId="3" borderId="39" xfId="0" applyFont="1" applyFill="1" applyBorder="1" applyAlignment="1">
      <alignment vertical="center" textRotation="90" wrapText="1"/>
    </xf>
    <xf numFmtId="0" fontId="19" fillId="3" borderId="71" xfId="0" applyFont="1" applyFill="1" applyBorder="1" applyAlignment="1">
      <alignment vertical="center"/>
    </xf>
    <xf numFmtId="0" fontId="4" fillId="2" borderId="62" xfId="0" applyFont="1" applyFill="1" applyBorder="1"/>
    <xf numFmtId="0" fontId="6" fillId="2" borderId="62" xfId="0" applyFont="1" applyFill="1" applyBorder="1" applyAlignment="1">
      <alignment vertical="center"/>
    </xf>
    <xf numFmtId="0" fontId="0" fillId="3" borderId="62" xfId="0" applyFill="1" applyBorder="1"/>
    <xf numFmtId="0" fontId="13" fillId="3" borderId="62" xfId="0" applyFont="1" applyFill="1" applyBorder="1"/>
    <xf numFmtId="0" fontId="0" fillId="3" borderId="62" xfId="0" applyFill="1" applyBorder="1" applyAlignment="1">
      <alignment horizontal="center"/>
    </xf>
    <xf numFmtId="43" fontId="0" fillId="3" borderId="62" xfId="0" applyNumberFormat="1" applyFill="1" applyBorder="1"/>
    <xf numFmtId="0" fontId="18" fillId="3" borderId="59" xfId="0" applyFont="1" applyFill="1" applyBorder="1" applyAlignment="1">
      <alignment vertical="center"/>
    </xf>
    <xf numFmtId="0" fontId="16" fillId="3" borderId="62" xfId="0" applyFont="1" applyFill="1" applyBorder="1" applyAlignment="1">
      <alignment vertical="center"/>
    </xf>
    <xf numFmtId="0" fontId="18" fillId="3" borderId="62" xfId="0" applyFont="1" applyFill="1" applyBorder="1" applyAlignment="1">
      <alignment vertical="center"/>
    </xf>
    <xf numFmtId="0" fontId="0" fillId="3" borderId="42" xfId="0" applyFill="1" applyBorder="1"/>
    <xf numFmtId="0" fontId="22" fillId="3" borderId="62" xfId="0" applyFont="1" applyFill="1" applyBorder="1" applyAlignment="1">
      <alignment horizontal="center" vertical="center"/>
    </xf>
    <xf numFmtId="0" fontId="22" fillId="3" borderId="41" xfId="0" applyFont="1" applyFill="1" applyBorder="1" applyAlignment="1">
      <alignment horizontal="center" vertical="center"/>
    </xf>
    <xf numFmtId="0" fontId="22" fillId="3" borderId="42" xfId="0" applyFont="1" applyFill="1" applyBorder="1" applyAlignment="1">
      <alignment horizontal="center" vertical="center"/>
    </xf>
    <xf numFmtId="0" fontId="18" fillId="2" borderId="30" xfId="0" applyFont="1" applyFill="1" applyBorder="1" applyAlignment="1">
      <alignment horizontal="left" vertical="center"/>
    </xf>
    <xf numFmtId="0" fontId="31" fillId="2" borderId="62" xfId="0" applyFont="1" applyFill="1" applyBorder="1"/>
    <xf numFmtId="0" fontId="31" fillId="2" borderId="62" xfId="0" applyFont="1" applyFill="1" applyBorder="1" applyAlignment="1">
      <alignment horizontal="center" vertical="center"/>
    </xf>
    <xf numFmtId="0" fontId="31" fillId="3" borderId="62" xfId="0" applyFont="1" applyFill="1" applyBorder="1"/>
    <xf numFmtId="0" fontId="31" fillId="3" borderId="62" xfId="0" applyFont="1" applyFill="1" applyBorder="1" applyAlignment="1">
      <alignment horizontal="center" vertical="center"/>
    </xf>
    <xf numFmtId="0" fontId="12" fillId="3" borderId="62" xfId="0" applyFont="1" applyFill="1" applyBorder="1" applyAlignment="1">
      <alignment horizontal="center" vertical="center"/>
    </xf>
    <xf numFmtId="0" fontId="9" fillId="3" borderId="39" xfId="0" applyFont="1" applyFill="1" applyBorder="1" applyAlignment="1">
      <alignment horizontal="left"/>
    </xf>
    <xf numFmtId="0" fontId="9" fillId="2" borderId="62" xfId="0" applyFont="1" applyFill="1" applyBorder="1" applyAlignment="1">
      <alignment horizontal="left"/>
    </xf>
    <xf numFmtId="0" fontId="33" fillId="3" borderId="62" xfId="0" applyFont="1" applyFill="1" applyBorder="1" applyAlignment="1">
      <alignment horizontal="center" vertical="center"/>
    </xf>
    <xf numFmtId="0" fontId="33" fillId="3" borderId="62" xfId="0" applyFont="1" applyFill="1" applyBorder="1"/>
    <xf numFmtId="0" fontId="10" fillId="2" borderId="62" xfId="0" applyFont="1" applyFill="1" applyBorder="1" applyAlignment="1">
      <alignment horizontal="right"/>
    </xf>
    <xf numFmtId="0" fontId="9" fillId="3" borderId="62" xfId="0" applyFont="1" applyFill="1" applyBorder="1" applyAlignment="1">
      <alignment horizontal="right"/>
    </xf>
    <xf numFmtId="0" fontId="37" fillId="3" borderId="62" xfId="0" applyFont="1" applyFill="1" applyBorder="1"/>
    <xf numFmtId="0" fontId="37" fillId="3" borderId="62" xfId="0" applyFont="1" applyFill="1" applyBorder="1" applyAlignment="1">
      <alignment horizontal="right"/>
    </xf>
    <xf numFmtId="0" fontId="4" fillId="3" borderId="62" xfId="0" applyFont="1" applyFill="1" applyBorder="1" applyAlignment="1">
      <alignment horizontal="center" vertical="center"/>
    </xf>
    <xf numFmtId="0" fontId="28" fillId="3" borderId="62" xfId="0" applyFont="1" applyFill="1" applyBorder="1" applyAlignment="1">
      <alignment horizontal="center"/>
    </xf>
    <xf numFmtId="4" fontId="42" fillId="3" borderId="62" xfId="0" applyNumberFormat="1" applyFont="1" applyFill="1" applyBorder="1" applyAlignment="1">
      <alignment horizontal="right"/>
    </xf>
    <xf numFmtId="4" fontId="44" fillId="3" borderId="62" xfId="0" applyNumberFormat="1" applyFont="1" applyFill="1" applyBorder="1" applyAlignment="1">
      <alignment horizontal="right"/>
    </xf>
    <xf numFmtId="0" fontId="26" fillId="3" borderId="62" xfId="0" applyFont="1" applyFill="1" applyBorder="1"/>
    <xf numFmtId="43" fontId="42" fillId="3" borderId="62" xfId="0" applyNumberFormat="1" applyFont="1" applyFill="1" applyBorder="1" applyAlignment="1">
      <alignment horizontal="center"/>
    </xf>
    <xf numFmtId="43" fontId="47" fillId="3" borderId="62" xfId="0" applyNumberFormat="1" applyFont="1" applyFill="1" applyBorder="1" applyAlignment="1">
      <alignment horizontal="center"/>
    </xf>
    <xf numFmtId="0" fontId="4" fillId="2" borderId="62" xfId="0" applyFont="1" applyFill="1" applyBorder="1" applyAlignment="1">
      <alignment horizontal="center" vertical="center"/>
    </xf>
    <xf numFmtId="0" fontId="4" fillId="2" borderId="62" xfId="0" applyFont="1" applyFill="1" applyBorder="1" applyAlignment="1">
      <alignment horizontal="center"/>
    </xf>
    <xf numFmtId="0" fontId="0" fillId="2" borderId="62" xfId="0" applyFill="1" applyBorder="1" applyAlignment="1">
      <alignment vertical="center"/>
    </xf>
    <xf numFmtId="0" fontId="26" fillId="2" borderId="62" xfId="0" applyFont="1" applyFill="1" applyBorder="1" applyAlignment="1">
      <alignment horizontal="center" vertical="center"/>
    </xf>
    <xf numFmtId="0" fontId="26" fillId="2" borderId="62" xfId="0" applyFont="1" applyFill="1" applyBorder="1" applyAlignment="1">
      <alignment vertical="center"/>
    </xf>
    <xf numFmtId="0" fontId="26" fillId="3" borderId="62" xfId="0" applyFont="1" applyFill="1" applyBorder="1" applyAlignment="1">
      <alignment horizontal="center" vertical="center"/>
    </xf>
    <xf numFmtId="0" fontId="26" fillId="3" borderId="62" xfId="0" applyFont="1" applyFill="1" applyBorder="1" applyAlignment="1">
      <alignment vertical="center"/>
    </xf>
    <xf numFmtId="0" fontId="38" fillId="2" borderId="62" xfId="0" applyFont="1" applyFill="1" applyBorder="1" applyAlignment="1">
      <alignment vertical="center"/>
    </xf>
    <xf numFmtId="0" fontId="38" fillId="3" borderId="62" xfId="0" applyFont="1" applyFill="1" applyBorder="1" applyAlignment="1">
      <alignment vertical="center"/>
    </xf>
    <xf numFmtId="0" fontId="39" fillId="3" borderId="62" xfId="0" applyFont="1" applyFill="1" applyBorder="1" applyAlignment="1">
      <alignment vertical="center"/>
    </xf>
    <xf numFmtId="0" fontId="23" fillId="3" borderId="62" xfId="0" applyFont="1" applyFill="1" applyBorder="1" applyAlignment="1">
      <alignment vertical="center"/>
    </xf>
    <xf numFmtId="0" fontId="32" fillId="3" borderId="62" xfId="0" applyFont="1" applyFill="1" applyBorder="1" applyAlignment="1">
      <alignment vertical="center"/>
    </xf>
    <xf numFmtId="0" fontId="0" fillId="3" borderId="46" xfId="0" applyFill="1" applyBorder="1" applyAlignment="1">
      <alignment vertical="center"/>
    </xf>
    <xf numFmtId="0" fontId="0" fillId="3" borderId="42" xfId="0" applyFill="1" applyBorder="1" applyAlignment="1">
      <alignment vertical="center"/>
    </xf>
    <xf numFmtId="0" fontId="6" fillId="3" borderId="62" xfId="0" applyFont="1" applyFill="1" applyBorder="1" applyAlignment="1">
      <alignment horizontal="center"/>
    </xf>
    <xf numFmtId="0" fontId="19" fillId="3" borderId="62" xfId="0" applyFont="1" applyFill="1" applyBorder="1" applyAlignment="1">
      <alignment vertical="center"/>
    </xf>
    <xf numFmtId="43" fontId="49" fillId="3" borderId="41" xfId="0" applyNumberFormat="1" applyFont="1" applyFill="1" applyBorder="1" applyAlignment="1">
      <alignment horizontal="center" vertical="center"/>
    </xf>
    <xf numFmtId="0" fontId="49" fillId="3" borderId="62" xfId="0" applyFont="1" applyFill="1" applyBorder="1" applyAlignment="1">
      <alignment horizontal="center" vertical="center"/>
    </xf>
    <xf numFmtId="0" fontId="49" fillId="3" borderId="42" xfId="0" applyFont="1" applyFill="1" applyBorder="1" applyAlignment="1">
      <alignment horizontal="center" vertical="center"/>
    </xf>
    <xf numFmtId="0" fontId="28" fillId="3" borderId="62" xfId="0" applyFont="1" applyFill="1" applyBorder="1" applyAlignment="1">
      <alignment vertical="center"/>
    </xf>
    <xf numFmtId="43" fontId="0" fillId="3" borderId="62" xfId="0" applyNumberFormat="1" applyFill="1" applyBorder="1" applyAlignment="1">
      <alignment vertical="center"/>
    </xf>
    <xf numFmtId="0" fontId="4" fillId="3" borderId="46" xfId="0" applyFont="1" applyFill="1" applyBorder="1"/>
    <xf numFmtId="0" fontId="26" fillId="3" borderId="62" xfId="0" applyFont="1" applyFill="1" applyBorder="1" applyAlignment="1">
      <alignment horizontal="center"/>
    </xf>
    <xf numFmtId="0" fontId="24" fillId="3" borderId="42" xfId="0" applyFont="1" applyFill="1" applyBorder="1" applyAlignment="1">
      <alignment horizontal="center"/>
    </xf>
    <xf numFmtId="0" fontId="26" fillId="3" borderId="39" xfId="0" applyFont="1" applyFill="1" applyBorder="1" applyAlignment="1">
      <alignment horizontal="center"/>
    </xf>
    <xf numFmtId="0" fontId="24" fillId="3" borderId="71" xfId="0" applyFont="1" applyFill="1" applyBorder="1"/>
    <xf numFmtId="0" fontId="45" fillId="3" borderId="59" xfId="0" applyFont="1" applyFill="1" applyBorder="1" applyAlignment="1">
      <alignment horizontal="center"/>
    </xf>
    <xf numFmtId="0" fontId="45" fillId="3" borderId="59" xfId="0" applyFont="1" applyFill="1" applyBorder="1" applyAlignment="1">
      <alignment horizontal="center" vertical="center"/>
    </xf>
    <xf numFmtId="0" fontId="29" fillId="3" borderId="64" xfId="0" applyFont="1" applyFill="1" applyBorder="1"/>
    <xf numFmtId="0" fontId="29" fillId="3" borderId="62" xfId="0" applyFont="1" applyFill="1" applyBorder="1" applyAlignment="1">
      <alignment horizontal="left"/>
    </xf>
    <xf numFmtId="0" fontId="29" fillId="3" borderId="62" xfId="0" applyFont="1" applyFill="1" applyBorder="1"/>
    <xf numFmtId="0" fontId="29" fillId="3" borderId="59" xfId="0" applyFont="1" applyFill="1" applyBorder="1"/>
    <xf numFmtId="0" fontId="29" fillId="3" borderId="39" xfId="0" applyFont="1" applyFill="1" applyBorder="1" applyAlignment="1">
      <alignment horizontal="center" vertical="top"/>
    </xf>
    <xf numFmtId="0" fontId="29" fillId="3" borderId="39" xfId="0" applyFont="1" applyFill="1" applyBorder="1"/>
    <xf numFmtId="0" fontId="29" fillId="3" borderId="39" xfId="0" applyFont="1" applyFill="1" applyBorder="1" applyAlignment="1">
      <alignment horizontal="center"/>
    </xf>
    <xf numFmtId="0" fontId="28" fillId="3" borderId="39" xfId="0" applyFont="1" applyFill="1" applyBorder="1" applyAlignment="1">
      <alignment vertical="center"/>
    </xf>
    <xf numFmtId="43" fontId="50" fillId="3" borderId="62" xfId="0" applyNumberFormat="1" applyFont="1" applyFill="1" applyBorder="1" applyAlignment="1">
      <alignment horizontal="right"/>
    </xf>
    <xf numFmtId="0" fontId="13" fillId="3" borderId="62" xfId="0" applyFont="1" applyFill="1" applyBorder="1" applyAlignment="1">
      <alignment horizontal="center"/>
    </xf>
    <xf numFmtId="43" fontId="13" fillId="3" borderId="42" xfId="0" applyNumberFormat="1" applyFont="1" applyFill="1" applyBorder="1"/>
    <xf numFmtId="0" fontId="52" fillId="3" borderId="62" xfId="0" applyFont="1" applyFill="1" applyBorder="1" applyAlignment="1">
      <alignment horizontal="center"/>
    </xf>
    <xf numFmtId="43" fontId="52" fillId="3" borderId="42" xfId="0" applyNumberFormat="1" applyFont="1" applyFill="1" applyBorder="1"/>
    <xf numFmtId="0" fontId="54" fillId="4" borderId="62" xfId="0" applyFont="1" applyFill="1" applyBorder="1" applyAlignment="1">
      <alignment horizontal="center"/>
    </xf>
    <xf numFmtId="43" fontId="54" fillId="4" borderId="42" xfId="0" applyNumberFormat="1" applyFont="1" applyFill="1" applyBorder="1"/>
    <xf numFmtId="0" fontId="13" fillId="3" borderId="39" xfId="0" applyFont="1" applyFill="1" applyBorder="1" applyAlignment="1">
      <alignment horizontal="center"/>
    </xf>
    <xf numFmtId="43" fontId="13" fillId="3" borderId="71" xfId="0" applyNumberFormat="1" applyFont="1" applyFill="1" applyBorder="1"/>
    <xf numFmtId="0" fontId="13" fillId="3" borderId="62" xfId="0" applyFont="1" applyFill="1" applyBorder="1" applyAlignment="1">
      <alignment horizontal="center" vertical="center"/>
    </xf>
    <xf numFmtId="0" fontId="6" fillId="3" borderId="49" xfId="0" applyFont="1" applyFill="1" applyBorder="1"/>
    <xf numFmtId="0" fontId="6" fillId="3" borderId="39" xfId="0" applyFont="1" applyFill="1" applyBorder="1"/>
    <xf numFmtId="0" fontId="0" fillId="3" borderId="39" xfId="0" applyFill="1" applyBorder="1" applyAlignment="1">
      <alignment horizontal="center"/>
    </xf>
    <xf numFmtId="43" fontId="6" fillId="3" borderId="71" xfId="0" applyNumberFormat="1" applyFont="1" applyFill="1" applyBorder="1"/>
    <xf numFmtId="0" fontId="57" fillId="0" borderId="0" xfId="0" applyFont="1"/>
    <xf numFmtId="0" fontId="10" fillId="3" borderId="39" xfId="0" applyFont="1" applyFill="1" applyBorder="1"/>
    <xf numFmtId="0" fontId="6" fillId="3" borderId="62" xfId="0" applyFont="1" applyFill="1" applyBorder="1" applyAlignment="1">
      <alignment horizontal="center" vertical="center"/>
    </xf>
    <xf numFmtId="0" fontId="19" fillId="3" borderId="62" xfId="0" applyFont="1" applyFill="1" applyBorder="1" applyAlignment="1">
      <alignment horizontal="left"/>
    </xf>
    <xf numFmtId="0" fontId="0" fillId="3" borderId="39" xfId="0" applyFill="1" applyBorder="1" applyAlignment="1">
      <alignment vertical="center"/>
    </xf>
    <xf numFmtId="0" fontId="6" fillId="3" borderId="62" xfId="0" applyFont="1" applyFill="1" applyBorder="1" applyAlignment="1">
      <alignment horizontal="left"/>
    </xf>
    <xf numFmtId="0" fontId="19" fillId="3" borderId="39" xfId="0" applyFont="1" applyFill="1" applyBorder="1" applyAlignment="1">
      <alignment vertical="center"/>
    </xf>
    <xf numFmtId="0" fontId="0" fillId="3" borderId="62" xfId="0" applyFill="1" applyBorder="1" applyAlignment="1">
      <alignment horizontal="center" vertical="center"/>
    </xf>
    <xf numFmtId="0" fontId="29" fillId="3" borderId="62" xfId="0" applyFont="1" applyFill="1" applyBorder="1" applyAlignment="1">
      <alignment horizontal="center"/>
    </xf>
    <xf numFmtId="0" fontId="28" fillId="3" borderId="62" xfId="0" applyFont="1" applyFill="1" applyBorder="1" applyAlignment="1">
      <alignment horizontal="center" vertical="center"/>
    </xf>
    <xf numFmtId="0" fontId="53" fillId="3" borderId="62" xfId="0" applyFont="1" applyFill="1" applyBorder="1" applyAlignment="1">
      <alignment horizontal="center"/>
    </xf>
    <xf numFmtId="0" fontId="21" fillId="3" borderId="62" xfId="0" applyFont="1" applyFill="1" applyBorder="1" applyAlignment="1">
      <alignment horizontal="center" vertical="center"/>
    </xf>
    <xf numFmtId="43" fontId="60" fillId="0" borderId="62" xfId="5" applyFont="1" applyFill="1" applyBorder="1"/>
    <xf numFmtId="43" fontId="60" fillId="0" borderId="62" xfId="1" applyFont="1" applyFill="1" applyBorder="1" applyAlignment="1">
      <alignment horizontal="center"/>
    </xf>
    <xf numFmtId="0" fontId="60" fillId="3" borderId="62" xfId="0" applyFont="1" applyFill="1" applyBorder="1" applyAlignment="1">
      <alignment vertical="center"/>
    </xf>
    <xf numFmtId="0" fontId="61" fillId="0" borderId="62" xfId="4" quotePrefix="1" applyFont="1" applyAlignment="1">
      <alignment horizontal="left"/>
    </xf>
    <xf numFmtId="0" fontId="65" fillId="7" borderId="75" xfId="0" applyFont="1" applyFill="1" applyBorder="1" applyAlignment="1">
      <alignment horizontal="center" vertical="center" wrapText="1"/>
    </xf>
    <xf numFmtId="0" fontId="69" fillId="3" borderId="62" xfId="0" applyFont="1" applyFill="1" applyBorder="1" applyAlignment="1">
      <alignment vertical="center"/>
    </xf>
    <xf numFmtId="0" fontId="70" fillId="0" borderId="62" xfId="0" applyFont="1" applyBorder="1" applyAlignment="1">
      <alignment vertical="center" wrapText="1"/>
    </xf>
    <xf numFmtId="0" fontId="69" fillId="0" borderId="62" xfId="0" applyFont="1" applyBorder="1"/>
    <xf numFmtId="0" fontId="69" fillId="0" borderId="0" xfId="0" applyFont="1"/>
    <xf numFmtId="0" fontId="71" fillId="0" borderId="62" xfId="4" applyFont="1"/>
    <xf numFmtId="43" fontId="71" fillId="0" borderId="62" xfId="5" applyFont="1"/>
    <xf numFmtId="0" fontId="72" fillId="0" borderId="0" xfId="0" applyFont="1"/>
    <xf numFmtId="0" fontId="73" fillId="7" borderId="0" xfId="3" applyFont="1" applyFill="1" applyAlignment="1">
      <alignment horizontal="center"/>
    </xf>
    <xf numFmtId="43" fontId="71" fillId="0" borderId="62" xfId="5" applyFont="1" applyFill="1"/>
    <xf numFmtId="43" fontId="71" fillId="0" borderId="62" xfId="5" applyFont="1" applyFill="1" applyBorder="1"/>
    <xf numFmtId="0" fontId="75" fillId="0" borderId="72" xfId="3" applyFont="1" applyFill="1" applyBorder="1"/>
    <xf numFmtId="43" fontId="71" fillId="0" borderId="62" xfId="4" applyNumberFormat="1" applyFont="1"/>
    <xf numFmtId="0" fontId="72" fillId="0" borderId="62" xfId="0" applyFont="1" applyBorder="1"/>
    <xf numFmtId="43" fontId="75" fillId="0" borderId="62" xfId="3" applyNumberFormat="1" applyFont="1" applyFill="1" applyBorder="1"/>
    <xf numFmtId="43" fontId="71" fillId="0" borderId="62" xfId="5" applyFont="1" applyBorder="1"/>
    <xf numFmtId="43" fontId="72" fillId="0" borderId="0" xfId="0" applyNumberFormat="1" applyFont="1"/>
    <xf numFmtId="0" fontId="74" fillId="0" borderId="62" xfId="4" applyFont="1"/>
    <xf numFmtId="0" fontId="77" fillId="7" borderId="84" xfId="3" applyFont="1" applyFill="1" applyBorder="1" applyAlignment="1" applyProtection="1">
      <alignment horizontal="center"/>
    </xf>
    <xf numFmtId="0" fontId="77" fillId="7" borderId="62" xfId="3" applyFont="1" applyFill="1" applyBorder="1"/>
    <xf numFmtId="166" fontId="77" fillId="7" borderId="62" xfId="3" applyNumberFormat="1" applyFont="1" applyFill="1" applyBorder="1"/>
    <xf numFmtId="0" fontId="77" fillId="7" borderId="85" xfId="3" applyFont="1" applyFill="1" applyBorder="1" applyAlignment="1" applyProtection="1">
      <alignment horizontal="center"/>
    </xf>
    <xf numFmtId="166" fontId="77" fillId="7" borderId="62" xfId="3" applyNumberFormat="1" applyFont="1" applyFill="1" applyBorder="1" applyAlignment="1" applyProtection="1">
      <alignment horizontal="center"/>
    </xf>
    <xf numFmtId="0" fontId="77" fillId="7" borderId="62" xfId="3" applyFont="1" applyFill="1" applyBorder="1" applyAlignment="1" applyProtection="1">
      <alignment horizontal="left"/>
    </xf>
    <xf numFmtId="0" fontId="77" fillId="7" borderId="86" xfId="3" applyFont="1" applyFill="1" applyBorder="1" applyAlignment="1" applyProtection="1">
      <alignment horizontal="center"/>
    </xf>
    <xf numFmtId="43" fontId="61" fillId="0" borderId="62" xfId="1" applyFont="1" applyFill="1" applyBorder="1"/>
    <xf numFmtId="43" fontId="60" fillId="0" borderId="0" xfId="0" applyNumberFormat="1" applyFont="1"/>
    <xf numFmtId="0" fontId="77" fillId="7" borderId="62" xfId="4" applyFont="1" applyFill="1" applyAlignment="1">
      <alignment horizontal="center"/>
    </xf>
    <xf numFmtId="43" fontId="69" fillId="0" borderId="0" xfId="1" applyFont="1"/>
    <xf numFmtId="0" fontId="69" fillId="0" borderId="0" xfId="0" applyFont="1" applyAlignment="1">
      <alignment horizontal="center"/>
    </xf>
    <xf numFmtId="43" fontId="69" fillId="0" borderId="0" xfId="0" applyNumberFormat="1" applyFont="1"/>
    <xf numFmtId="0" fontId="77" fillId="7" borderId="0" xfId="3" applyFont="1" applyFill="1" applyAlignment="1">
      <alignment horizontal="center"/>
    </xf>
    <xf numFmtId="43" fontId="77" fillId="7" borderId="0" xfId="3" applyNumberFormat="1" applyFont="1" applyFill="1" applyAlignment="1">
      <alignment horizontal="center"/>
    </xf>
    <xf numFmtId="43" fontId="69" fillId="0" borderId="62" xfId="1" applyFont="1" applyBorder="1"/>
    <xf numFmtId="43" fontId="69" fillId="0" borderId="0" xfId="1" applyFont="1" applyFill="1"/>
    <xf numFmtId="0" fontId="60" fillId="0" borderId="80" xfId="3" applyFont="1" applyFill="1" applyBorder="1"/>
    <xf numFmtId="43" fontId="69" fillId="0" borderId="62" xfId="1" applyFont="1" applyFill="1" applyBorder="1"/>
    <xf numFmtId="0" fontId="79" fillId="0" borderId="62" xfId="3" applyFont="1" applyFill="1" applyBorder="1"/>
    <xf numFmtId="0" fontId="61" fillId="0" borderId="62" xfId="3" applyFont="1" applyFill="1" applyBorder="1"/>
    <xf numFmtId="0" fontId="61" fillId="0" borderId="80" xfId="3" applyFont="1" applyFill="1" applyBorder="1"/>
    <xf numFmtId="0" fontId="61" fillId="0" borderId="0" xfId="0" applyFont="1" applyAlignment="1">
      <alignment horizontal="left"/>
    </xf>
    <xf numFmtId="0" fontId="61" fillId="0" borderId="0" xfId="0" quotePrefix="1" applyFont="1" applyAlignment="1">
      <alignment horizontal="left"/>
    </xf>
    <xf numFmtId="0" fontId="77" fillId="7" borderId="0" xfId="3" applyFont="1" applyFill="1" applyAlignment="1" applyProtection="1">
      <alignment horizontal="fill"/>
    </xf>
    <xf numFmtId="0" fontId="77" fillId="7" borderId="0" xfId="3" applyFont="1" applyFill="1" applyAlignment="1" applyProtection="1">
      <alignment horizontal="center"/>
    </xf>
    <xf numFmtId="166" fontId="77" fillId="7" borderId="0" xfId="3" applyNumberFormat="1" applyFont="1" applyFill="1" applyAlignment="1" applyProtection="1">
      <alignment horizontal="fill"/>
    </xf>
    <xf numFmtId="0" fontId="77" fillId="7" borderId="0" xfId="3" applyFont="1" applyFill="1"/>
    <xf numFmtId="166" fontId="77" fillId="7" borderId="0" xfId="3" applyNumberFormat="1" applyFont="1" applyFill="1"/>
    <xf numFmtId="166" fontId="77" fillId="7" borderId="0" xfId="3" applyNumberFormat="1" applyFont="1" applyFill="1" applyAlignment="1">
      <alignment horizontal="center"/>
    </xf>
    <xf numFmtId="166" fontId="77" fillId="7" borderId="0" xfId="3" applyNumberFormat="1" applyFont="1" applyFill="1" applyAlignment="1" applyProtection="1">
      <alignment horizontal="center"/>
    </xf>
    <xf numFmtId="166" fontId="77" fillId="7" borderId="0" xfId="3" quotePrefix="1" applyNumberFormat="1" applyFont="1" applyFill="1" applyAlignment="1" applyProtection="1">
      <alignment horizontal="center"/>
    </xf>
    <xf numFmtId="0" fontId="77" fillId="7" borderId="0" xfId="3" applyFont="1" applyFill="1" applyAlignment="1" applyProtection="1">
      <alignment horizontal="left"/>
    </xf>
    <xf numFmtId="39" fontId="60" fillId="0" borderId="0" xfId="0" applyNumberFormat="1" applyFont="1"/>
    <xf numFmtId="0" fontId="60" fillId="0" borderId="82" xfId="0" applyFont="1" applyBorder="1" applyAlignment="1">
      <alignment horizontal="center"/>
    </xf>
    <xf numFmtId="3" fontId="60" fillId="0" borderId="82" xfId="0" applyNumberFormat="1" applyFont="1" applyBorder="1"/>
    <xf numFmtId="43" fontId="60" fillId="0" borderId="82" xfId="0" applyNumberFormat="1" applyFont="1" applyBorder="1" applyAlignment="1">
      <alignment horizontal="center"/>
    </xf>
    <xf numFmtId="43" fontId="60" fillId="0" borderId="82" xfId="0" applyNumberFormat="1" applyFont="1" applyBorder="1"/>
    <xf numFmtId="9" fontId="60" fillId="0" borderId="62" xfId="0" quotePrefix="1" applyNumberFormat="1" applyFont="1" applyBorder="1" applyAlignment="1">
      <alignment horizontal="center"/>
    </xf>
    <xf numFmtId="9" fontId="60" fillId="0" borderId="62" xfId="2" applyFont="1" applyBorder="1"/>
    <xf numFmtId="168" fontId="60" fillId="0" borderId="0" xfId="1" applyNumberFormat="1" applyFont="1" applyFill="1"/>
    <xf numFmtId="43" fontId="60" fillId="0" borderId="62" xfId="0" applyNumberFormat="1" applyFont="1" applyBorder="1" applyAlignment="1">
      <alignment horizontal="center"/>
    </xf>
    <xf numFmtId="43" fontId="61" fillId="0" borderId="62" xfId="1" applyFont="1" applyBorder="1"/>
    <xf numFmtId="166" fontId="61" fillId="0" borderId="62" xfId="6" applyFont="1" applyBorder="1"/>
    <xf numFmtId="0" fontId="60" fillId="0" borderId="62" xfId="0" applyFont="1" applyBorder="1" applyAlignment="1">
      <alignment horizontal="right"/>
    </xf>
    <xf numFmtId="0" fontId="60" fillId="0" borderId="62" xfId="6" applyNumberFormat="1" applyFont="1" applyBorder="1"/>
    <xf numFmtId="0" fontId="68" fillId="0" borderId="62" xfId="0" applyFont="1" applyBorder="1" applyAlignment="1">
      <alignment vertical="center" wrapText="1"/>
    </xf>
    <xf numFmtId="0" fontId="66" fillId="0" borderId="62" xfId="9" applyFont="1" applyFill="1" applyBorder="1" applyAlignment="1">
      <alignment vertical="center"/>
    </xf>
    <xf numFmtId="0" fontId="67" fillId="0" borderId="62" xfId="0" applyFont="1" applyBorder="1" applyAlignment="1">
      <alignment vertical="center"/>
    </xf>
    <xf numFmtId="43" fontId="69" fillId="0" borderId="62" xfId="8" applyFont="1"/>
    <xf numFmtId="14" fontId="61" fillId="0" borderId="62" xfId="4" applyNumberFormat="1" applyFont="1" applyAlignment="1">
      <alignment horizontal="left"/>
    </xf>
    <xf numFmtId="43" fontId="77" fillId="7" borderId="62" xfId="8" applyFont="1" applyFill="1"/>
    <xf numFmtId="43" fontId="61" fillId="0" borderId="62" xfId="8" applyFont="1" applyAlignment="1">
      <alignment horizontal="center"/>
    </xf>
    <xf numFmtId="43" fontId="77" fillId="7" borderId="62" xfId="8" applyFont="1" applyFill="1" applyAlignment="1">
      <alignment horizontal="center" vertical="center"/>
    </xf>
    <xf numFmtId="43" fontId="69" fillId="0" borderId="62" xfId="8" applyFont="1" applyFill="1"/>
    <xf numFmtId="0" fontId="77" fillId="0" borderId="62" xfId="4" applyFont="1"/>
    <xf numFmtId="43" fontId="77" fillId="0" borderId="0" xfId="3" applyNumberFormat="1" applyFont="1" applyFill="1"/>
    <xf numFmtId="49" fontId="69" fillId="0" borderId="0" xfId="0" applyNumberFormat="1" applyFont="1"/>
    <xf numFmtId="0" fontId="69" fillId="0" borderId="82" xfId="0" applyFont="1" applyBorder="1" applyAlignment="1">
      <alignment horizontal="center"/>
    </xf>
    <xf numFmtId="168" fontId="69" fillId="0" borderId="62" xfId="1" applyNumberFormat="1" applyFont="1" applyBorder="1" applyAlignment="1"/>
    <xf numFmtId="168" fontId="69" fillId="0" borderId="0" xfId="1" applyNumberFormat="1" applyFont="1" applyAlignment="1">
      <alignment horizontal="center"/>
    </xf>
    <xf numFmtId="49" fontId="69" fillId="0" borderId="0" xfId="1" applyNumberFormat="1" applyFont="1" applyAlignment="1">
      <alignment horizontal="center"/>
    </xf>
    <xf numFmtId="168" fontId="69" fillId="0" borderId="62" xfId="1" applyNumberFormat="1" applyFont="1" applyFill="1" applyBorder="1" applyAlignment="1"/>
    <xf numFmtId="43" fontId="69" fillId="0" borderId="62" xfId="1" applyFont="1" applyBorder="1" applyAlignment="1"/>
    <xf numFmtId="43" fontId="80" fillId="0" borderId="75" xfId="1" applyFont="1" applyBorder="1" applyAlignment="1">
      <alignment horizontal="center"/>
    </xf>
    <xf numFmtId="43" fontId="69" fillId="0" borderId="75" xfId="1" applyFont="1" applyBorder="1" applyAlignment="1"/>
    <xf numFmtId="168" fontId="69" fillId="0" borderId="0" xfId="1" applyNumberFormat="1" applyFont="1" applyFill="1" applyAlignment="1"/>
    <xf numFmtId="168" fontId="69" fillId="0" borderId="0" xfId="0" applyNumberFormat="1" applyFont="1"/>
    <xf numFmtId="43" fontId="69" fillId="0" borderId="62" xfId="0" applyNumberFormat="1" applyFont="1" applyBorder="1"/>
    <xf numFmtId="168" fontId="69" fillId="0" borderId="0" xfId="1" applyNumberFormat="1" applyFont="1" applyAlignment="1"/>
    <xf numFmtId="49" fontId="69" fillId="0" borderId="0" xfId="1" applyNumberFormat="1" applyFont="1" applyAlignment="1"/>
    <xf numFmtId="168" fontId="69" fillId="0" borderId="90" xfId="1" applyNumberFormat="1" applyFont="1" applyBorder="1" applyAlignment="1"/>
    <xf numFmtId="43" fontId="69" fillId="0" borderId="0" xfId="1" applyFont="1" applyAlignment="1"/>
    <xf numFmtId="43" fontId="69" fillId="0" borderId="0" xfId="1" applyFont="1" applyAlignment="1">
      <alignment horizontal="center"/>
    </xf>
    <xf numFmtId="0" fontId="69" fillId="0" borderId="62" xfId="0" applyFont="1" applyBorder="1" applyAlignment="1">
      <alignment horizontal="center"/>
    </xf>
    <xf numFmtId="0" fontId="80" fillId="0" borderId="0" xfId="0" applyFont="1" applyAlignment="1">
      <alignment horizontal="center"/>
    </xf>
    <xf numFmtId="168" fontId="69" fillId="0" borderId="72" xfId="1" applyNumberFormat="1" applyFont="1" applyBorder="1" applyAlignment="1"/>
    <xf numFmtId="168" fontId="80" fillId="0" borderId="0" xfId="1" applyNumberFormat="1" applyFont="1" applyAlignment="1"/>
    <xf numFmtId="0" fontId="80" fillId="0" borderId="0" xfId="0" applyFont="1"/>
    <xf numFmtId="170" fontId="60" fillId="0" borderId="0" xfId="0" applyNumberFormat="1" applyFont="1"/>
    <xf numFmtId="43" fontId="61" fillId="0" borderId="62" xfId="1" applyFont="1" applyBorder="1" applyAlignment="1">
      <alignment horizontal="center"/>
    </xf>
    <xf numFmtId="43" fontId="60" fillId="0" borderId="62" xfId="1" applyFont="1" applyBorder="1" applyAlignment="1"/>
    <xf numFmtId="43" fontId="42" fillId="0" borderId="36" xfId="1" applyFont="1" applyBorder="1" applyAlignment="1">
      <alignment horizontal="center"/>
    </xf>
    <xf numFmtId="43" fontId="44" fillId="0" borderId="22" xfId="1" applyFont="1" applyBorder="1" applyAlignment="1">
      <alignment horizontal="center"/>
    </xf>
    <xf numFmtId="49" fontId="81" fillId="0" borderId="62" xfId="1" applyNumberFormat="1" applyFont="1" applyFill="1" applyBorder="1" applyAlignment="1">
      <alignment horizontal="center"/>
    </xf>
    <xf numFmtId="49" fontId="60" fillId="0" borderId="62" xfId="1" applyNumberFormat="1" applyFont="1" applyFill="1" applyBorder="1" applyAlignment="1">
      <alignment horizontal="center"/>
    </xf>
    <xf numFmtId="49" fontId="69" fillId="0" borderId="62" xfId="0" applyNumberFormat="1" applyFont="1" applyBorder="1" applyAlignment="1">
      <alignment horizontal="center"/>
    </xf>
    <xf numFmtId="43" fontId="69" fillId="0" borderId="72" xfId="1" applyFont="1" applyBorder="1" applyAlignment="1"/>
    <xf numFmtId="43" fontId="69" fillId="0" borderId="81" xfId="1" applyFont="1" applyBorder="1" applyAlignment="1"/>
    <xf numFmtId="43" fontId="63" fillId="9" borderId="75" xfId="1" applyFont="1" applyFill="1" applyBorder="1" applyAlignment="1"/>
    <xf numFmtId="0" fontId="74" fillId="0" borderId="62" xfId="4" applyFont="1" applyAlignment="1">
      <alignment horizontal="left"/>
    </xf>
    <xf numFmtId="43" fontId="71" fillId="0" borderId="62" xfId="1" applyFont="1" applyBorder="1"/>
    <xf numFmtId="43" fontId="72" fillId="0" borderId="0" xfId="1" applyFont="1" applyAlignment="1"/>
    <xf numFmtId="43" fontId="71" fillId="0" borderId="73" xfId="1" applyFont="1" applyBorder="1"/>
    <xf numFmtId="43" fontId="71" fillId="0" borderId="78" xfId="1" applyFont="1" applyBorder="1"/>
    <xf numFmtId="0" fontId="71" fillId="0" borderId="74" xfId="0" applyFont="1" applyBorder="1" applyAlignment="1">
      <alignment horizontal="right"/>
    </xf>
    <xf numFmtId="43" fontId="71" fillId="0" borderId="79" xfId="1" applyFont="1" applyBorder="1"/>
    <xf numFmtId="0" fontId="71" fillId="0" borderId="74" xfId="4" applyFont="1" applyBorder="1"/>
    <xf numFmtId="0" fontId="72" fillId="0" borderId="74" xfId="0" applyFont="1" applyBorder="1"/>
    <xf numFmtId="43" fontId="73" fillId="7" borderId="79" xfId="1" applyFont="1" applyFill="1" applyBorder="1" applyAlignment="1">
      <alignment horizontal="center"/>
    </xf>
    <xf numFmtId="43" fontId="72" fillId="0" borderId="79" xfId="1" applyFont="1" applyBorder="1" applyAlignment="1"/>
    <xf numFmtId="0" fontId="72" fillId="0" borderId="76" xfId="0" applyFont="1" applyBorder="1"/>
    <xf numFmtId="0" fontId="72" fillId="0" borderId="77" xfId="0" applyFont="1" applyBorder="1"/>
    <xf numFmtId="43" fontId="72" fillId="0" borderId="83" xfId="1" applyFont="1" applyBorder="1" applyAlignment="1"/>
    <xf numFmtId="0" fontId="83" fillId="0" borderId="0" xfId="0" applyFont="1"/>
    <xf numFmtId="0" fontId="69" fillId="0" borderId="0" xfId="0" applyFont="1" applyAlignment="1">
      <alignment horizontal="right"/>
    </xf>
    <xf numFmtId="43" fontId="63" fillId="0" borderId="0" xfId="0" applyNumberFormat="1" applyFont="1"/>
    <xf numFmtId="0" fontId="61" fillId="0" borderId="62" xfId="4" applyFont="1" applyAlignment="1">
      <alignment horizontal="center"/>
    </xf>
    <xf numFmtId="0" fontId="61" fillId="0" borderId="62" xfId="4" quotePrefix="1" applyFont="1" applyAlignment="1">
      <alignment horizontal="center"/>
    </xf>
    <xf numFmtId="166" fontId="61" fillId="0" borderId="62" xfId="6" applyFont="1" applyFill="1" applyBorder="1" applyAlignment="1" applyProtection="1">
      <alignment horizontal="center"/>
    </xf>
    <xf numFmtId="0" fontId="61" fillId="0" borderId="62" xfId="4" applyFont="1" applyAlignment="1">
      <alignment horizontal="left"/>
    </xf>
    <xf numFmtId="0" fontId="60" fillId="0" borderId="62" xfId="4" applyFont="1" applyAlignment="1">
      <alignment horizontal="left"/>
    </xf>
    <xf numFmtId="14" fontId="60" fillId="0" borderId="62" xfId="4" applyNumberFormat="1" applyFont="1" applyAlignment="1">
      <alignment horizontal="center"/>
    </xf>
    <xf numFmtId="3" fontId="60" fillId="0" borderId="62" xfId="4" applyNumberFormat="1" applyFont="1" applyAlignment="1">
      <alignment horizontal="center"/>
    </xf>
    <xf numFmtId="9" fontId="60" fillId="0" borderId="62" xfId="4" applyNumberFormat="1" applyFont="1" applyAlignment="1">
      <alignment horizontal="center"/>
    </xf>
    <xf numFmtId="0" fontId="60" fillId="0" borderId="62" xfId="5" applyNumberFormat="1" applyFont="1" applyFill="1" applyBorder="1" applyAlignment="1" applyProtection="1">
      <alignment horizontal="center"/>
    </xf>
    <xf numFmtId="43" fontId="60" fillId="0" borderId="62" xfId="5" applyFont="1" applyFill="1" applyBorder="1" applyAlignment="1">
      <alignment horizontal="center"/>
    </xf>
    <xf numFmtId="167" fontId="60" fillId="0" borderId="62" xfId="4" applyNumberFormat="1" applyFont="1" applyAlignment="1">
      <alignment horizontal="center"/>
    </xf>
    <xf numFmtId="167" fontId="60" fillId="0" borderId="62" xfId="4" applyNumberFormat="1" applyFont="1"/>
    <xf numFmtId="39" fontId="60" fillId="0" borderId="62" xfId="4" applyNumberFormat="1" applyFont="1"/>
    <xf numFmtId="166" fontId="60" fillId="0" borderId="62" xfId="4" applyNumberFormat="1" applyFont="1" applyAlignment="1">
      <alignment horizontal="center"/>
    </xf>
    <xf numFmtId="166" fontId="60" fillId="0" borderId="62" xfId="4" applyNumberFormat="1" applyFont="1"/>
    <xf numFmtId="169" fontId="60" fillId="0" borderId="62" xfId="7" applyNumberFormat="1" applyFont="1" applyFill="1" applyBorder="1"/>
    <xf numFmtId="14" fontId="60" fillId="0" borderId="62" xfId="4" applyNumberFormat="1" applyFont="1"/>
    <xf numFmtId="0" fontId="60" fillId="0" borderId="62" xfId="4" quotePrefix="1" applyFont="1" applyAlignment="1">
      <alignment horizontal="center"/>
    </xf>
    <xf numFmtId="0" fontId="60" fillId="0" borderId="62" xfId="6" applyNumberFormat="1" applyFont="1" applyFill="1" applyBorder="1" applyAlignment="1">
      <alignment horizontal="center"/>
    </xf>
    <xf numFmtId="0" fontId="60" fillId="0" borderId="62" xfId="4" quotePrefix="1" applyFont="1" applyAlignment="1">
      <alignment horizontal="left"/>
    </xf>
    <xf numFmtId="170" fontId="60" fillId="0" borderId="62" xfId="6" applyNumberFormat="1" applyFont="1" applyFill="1" applyBorder="1" applyAlignment="1">
      <alignment horizontal="center"/>
    </xf>
    <xf numFmtId="166" fontId="60" fillId="0" borderId="62" xfId="6" applyFont="1" applyFill="1" applyBorder="1" applyAlignment="1">
      <alignment horizontal="center"/>
    </xf>
    <xf numFmtId="14" fontId="60" fillId="0" borderId="62" xfId="4" quotePrefix="1" applyNumberFormat="1" applyFont="1" applyAlignment="1">
      <alignment horizontal="center"/>
    </xf>
    <xf numFmtId="0" fontId="60" fillId="0" borderId="62" xfId="4" applyFont="1" applyAlignment="1">
      <alignment horizontal="right"/>
    </xf>
    <xf numFmtId="43" fontId="60" fillId="0" borderId="62" xfId="5" quotePrefix="1" applyFont="1" applyFill="1" applyBorder="1" applyAlignment="1">
      <alignment horizontal="center"/>
    </xf>
    <xf numFmtId="3" fontId="60" fillId="0" borderId="62" xfId="4" applyNumberFormat="1" applyFont="1"/>
    <xf numFmtId="43" fontId="60" fillId="0" borderId="62" xfId="4" applyNumberFormat="1" applyFont="1"/>
    <xf numFmtId="168" fontId="60" fillId="0" borderId="62" xfId="5" applyNumberFormat="1" applyFont="1" applyFill="1" applyBorder="1"/>
    <xf numFmtId="4" fontId="60" fillId="0" borderId="62" xfId="4" applyNumberFormat="1" applyFont="1"/>
    <xf numFmtId="0" fontId="62" fillId="0" borderId="62" xfId="4" applyFont="1"/>
    <xf numFmtId="43" fontId="62" fillId="0" borderId="62" xfId="1" applyFont="1" applyFill="1" applyBorder="1"/>
    <xf numFmtId="0" fontId="69" fillId="0" borderId="62" xfId="0" applyFont="1" applyBorder="1" applyAlignment="1">
      <alignment vertical="center"/>
    </xf>
    <xf numFmtId="43" fontId="69" fillId="0" borderId="62" xfId="0" applyNumberFormat="1" applyFont="1" applyBorder="1" applyAlignment="1">
      <alignment horizontal="right" vertical="center"/>
    </xf>
    <xf numFmtId="0" fontId="61" fillId="0" borderId="62" xfId="4" applyFont="1" applyAlignment="1">
      <alignment horizontal="fill"/>
    </xf>
    <xf numFmtId="166" fontId="61" fillId="0" borderId="62" xfId="6" applyFont="1" applyFill="1" applyBorder="1" applyAlignment="1" applyProtection="1">
      <alignment horizontal="fill"/>
    </xf>
    <xf numFmtId="43" fontId="61" fillId="0" borderId="62" xfId="1" applyFont="1" applyFill="1" applyBorder="1" applyAlignment="1" applyProtection="1">
      <alignment horizontal="center"/>
    </xf>
    <xf numFmtId="171" fontId="60" fillId="0" borderId="62" xfId="7" applyNumberFormat="1" applyFont="1" applyFill="1" applyBorder="1"/>
    <xf numFmtId="43" fontId="61" fillId="0" borderId="62" xfId="5" applyFont="1" applyFill="1" applyBorder="1"/>
    <xf numFmtId="168" fontId="61" fillId="0" borderId="62" xfId="5" applyNumberFormat="1" applyFont="1" applyFill="1" applyBorder="1"/>
    <xf numFmtId="0" fontId="68" fillId="0" borderId="62" xfId="0" applyFont="1" applyBorder="1" applyAlignment="1">
      <alignment horizontal="center" vertical="center" wrapText="1"/>
    </xf>
    <xf numFmtId="0" fontId="67" fillId="0" borderId="62" xfId="0" applyFont="1" applyBorder="1" applyAlignment="1">
      <alignment horizontal="left" vertical="center"/>
    </xf>
    <xf numFmtId="43" fontId="61" fillId="0" borderId="62" xfId="4" applyNumberFormat="1" applyFont="1" applyAlignment="1">
      <alignment horizontal="center"/>
    </xf>
    <xf numFmtId="0" fontId="82" fillId="0" borderId="62" xfId="4" applyFont="1" applyAlignment="1">
      <alignment horizontal="center"/>
    </xf>
    <xf numFmtId="43" fontId="71" fillId="0" borderId="62" xfId="1" applyFont="1" applyFill="1" applyBorder="1"/>
    <xf numFmtId="43" fontId="69" fillId="0" borderId="0" xfId="1" applyFont="1" applyFill="1" applyAlignment="1"/>
    <xf numFmtId="0" fontId="77" fillId="8" borderId="62" xfId="0" applyFont="1" applyFill="1" applyBorder="1" applyAlignment="1">
      <alignment vertical="center" wrapText="1"/>
    </xf>
    <xf numFmtId="0" fontId="60" fillId="0" borderId="0" xfId="0" applyFont="1" applyAlignment="1">
      <alignment horizontal="left"/>
    </xf>
    <xf numFmtId="3" fontId="60" fillId="0" borderId="0" xfId="0" applyNumberFormat="1" applyFont="1"/>
    <xf numFmtId="9" fontId="60" fillId="0" borderId="0" xfId="0" applyNumberFormat="1" applyFont="1" applyAlignment="1">
      <alignment horizontal="center"/>
    </xf>
    <xf numFmtId="0" fontId="60" fillId="0" borderId="62" xfId="6" applyNumberFormat="1" applyFont="1" applyFill="1" applyAlignment="1">
      <alignment horizontal="center"/>
    </xf>
    <xf numFmtId="166" fontId="60" fillId="0" borderId="62" xfId="6" applyFont="1" applyFill="1"/>
    <xf numFmtId="43" fontId="60" fillId="0" borderId="75" xfId="1" applyFont="1" applyFill="1" applyBorder="1"/>
    <xf numFmtId="43" fontId="60" fillId="0" borderId="75" xfId="1" applyFont="1" applyFill="1" applyBorder="1" applyAlignment="1">
      <alignment horizontal="center"/>
    </xf>
    <xf numFmtId="166" fontId="60" fillId="0" borderId="75" xfId="6" applyFont="1" applyFill="1" applyBorder="1" applyAlignment="1">
      <alignment horizontal="left"/>
    </xf>
    <xf numFmtId="166" fontId="60" fillId="0" borderId="75" xfId="6" applyFont="1" applyFill="1" applyBorder="1"/>
    <xf numFmtId="0" fontId="27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43" fontId="27" fillId="0" borderId="0" xfId="1" applyFont="1" applyAlignment="1">
      <alignment vertical="center"/>
    </xf>
    <xf numFmtId="168" fontId="60" fillId="0" borderId="81" xfId="3" applyNumberFormat="1" applyFont="1" applyFill="1" applyBorder="1"/>
    <xf numFmtId="168" fontId="77" fillId="7" borderId="0" xfId="3" applyNumberFormat="1" applyFont="1" applyFill="1" applyAlignment="1">
      <alignment horizontal="center"/>
    </xf>
    <xf numFmtId="168" fontId="60" fillId="0" borderId="0" xfId="3" applyNumberFormat="1" applyFont="1" applyFill="1" applyAlignment="1">
      <alignment horizontal="center"/>
    </xf>
    <xf numFmtId="168" fontId="60" fillId="0" borderId="0" xfId="1" applyNumberFormat="1" applyFont="1" applyFill="1" applyAlignment="1">
      <alignment horizontal="center"/>
    </xf>
    <xf numFmtId="168" fontId="79" fillId="0" borderId="62" xfId="3" applyNumberFormat="1" applyFont="1" applyFill="1" applyBorder="1"/>
    <xf numFmtId="168" fontId="77" fillId="7" borderId="0" xfId="0" applyNumberFormat="1" applyFont="1" applyFill="1" applyAlignment="1">
      <alignment horizontal="center"/>
    </xf>
    <xf numFmtId="168" fontId="60" fillId="0" borderId="62" xfId="5" applyNumberFormat="1" applyFont="1" applyFill="1"/>
    <xf numFmtId="168" fontId="61" fillId="0" borderId="81" xfId="3" applyNumberFormat="1" applyFont="1" applyFill="1" applyBorder="1"/>
    <xf numFmtId="168" fontId="69" fillId="0" borderId="0" xfId="1" applyNumberFormat="1" applyFont="1"/>
    <xf numFmtId="168" fontId="77" fillId="7" borderId="0" xfId="0" applyNumberFormat="1" applyFont="1" applyFill="1"/>
    <xf numFmtId="168" fontId="69" fillId="0" borderId="62" xfId="8" applyNumberFormat="1" applyFont="1" applyFill="1"/>
    <xf numFmtId="168" fontId="69" fillId="0" borderId="62" xfId="8" applyNumberFormat="1" applyFont="1"/>
    <xf numFmtId="0" fontId="80" fillId="0" borderId="62" xfId="0" applyFont="1" applyBorder="1"/>
    <xf numFmtId="10" fontId="80" fillId="0" borderId="62" xfId="0" applyNumberFormat="1" applyFont="1" applyBorder="1"/>
    <xf numFmtId="10" fontId="80" fillId="0" borderId="0" xfId="0" applyNumberFormat="1" applyFont="1"/>
    <xf numFmtId="0" fontId="77" fillId="8" borderId="62" xfId="0" applyFont="1" applyFill="1" applyBorder="1" applyAlignment="1">
      <alignment horizontal="center" vertical="center"/>
    </xf>
    <xf numFmtId="0" fontId="77" fillId="8" borderId="62" xfId="0" applyFont="1" applyFill="1" applyBorder="1" applyAlignment="1">
      <alignment horizontal="center" vertical="center" wrapText="1"/>
    </xf>
    <xf numFmtId="0" fontId="82" fillId="0" borderId="62" xfId="4" applyFont="1"/>
    <xf numFmtId="168" fontId="69" fillId="0" borderId="72" xfId="1" applyNumberFormat="1" applyFont="1" applyBorder="1"/>
    <xf numFmtId="168" fontId="60" fillId="0" borderId="62" xfId="4" applyNumberFormat="1" applyFont="1"/>
    <xf numFmtId="0" fontId="77" fillId="7" borderId="62" xfId="3" applyFont="1" applyFill="1" applyBorder="1" applyAlignment="1" applyProtection="1">
      <alignment horizontal="center"/>
    </xf>
    <xf numFmtId="43" fontId="61" fillId="41" borderId="75" xfId="1" applyFont="1" applyFill="1" applyBorder="1" applyAlignment="1">
      <alignment horizontal="center"/>
    </xf>
    <xf numFmtId="166" fontId="60" fillId="0" borderId="62" xfId="6" applyFont="1" applyFill="1" applyBorder="1" applyAlignment="1">
      <alignment horizontal="left"/>
    </xf>
    <xf numFmtId="0" fontId="4" fillId="42" borderId="62" xfId="11" applyFill="1"/>
    <xf numFmtId="0" fontId="5" fillId="42" borderId="62" xfId="11" applyFont="1" applyFill="1"/>
    <xf numFmtId="0" fontId="101" fillId="43" borderId="62" xfId="11" applyFont="1" applyFill="1"/>
    <xf numFmtId="0" fontId="4" fillId="43" borderId="62" xfId="11" applyFill="1"/>
    <xf numFmtId="0" fontId="3" fillId="43" borderId="62" xfId="11" applyFont="1" applyFill="1" applyProtection="1">
      <protection hidden="1"/>
    </xf>
    <xf numFmtId="0" fontId="3" fillId="10" borderId="62" xfId="11" applyFont="1" applyFill="1" applyProtection="1">
      <protection hidden="1"/>
    </xf>
    <xf numFmtId="0" fontId="7" fillId="10" borderId="62" xfId="11" applyFont="1" applyFill="1" applyProtection="1">
      <protection hidden="1"/>
    </xf>
    <xf numFmtId="0" fontId="3" fillId="43" borderId="62" xfId="21" applyFont="1" applyFill="1" applyProtection="1">
      <protection hidden="1"/>
    </xf>
    <xf numFmtId="0" fontId="3" fillId="10" borderId="62" xfId="21" applyFont="1" applyFill="1" applyProtection="1">
      <protection hidden="1"/>
    </xf>
    <xf numFmtId="0" fontId="102" fillId="43" borderId="62" xfId="11" applyFont="1" applyFill="1" applyProtection="1">
      <protection hidden="1"/>
    </xf>
    <xf numFmtId="0" fontId="103" fillId="43" borderId="62" xfId="11" applyFont="1" applyFill="1"/>
    <xf numFmtId="0" fontId="8" fillId="10" borderId="62" xfId="21" applyFont="1" applyFill="1" applyProtection="1">
      <protection hidden="1"/>
    </xf>
    <xf numFmtId="0" fontId="4" fillId="10" borderId="62" xfId="11" applyFill="1"/>
    <xf numFmtId="0" fontId="8" fillId="10" borderId="62" xfId="21" applyFont="1" applyFill="1" applyAlignment="1" applyProtection="1">
      <alignment horizontal="left"/>
      <protection hidden="1"/>
    </xf>
    <xf numFmtId="0" fontId="14" fillId="10" borderId="62" xfId="21" applyFont="1" applyFill="1" applyProtection="1">
      <protection hidden="1"/>
    </xf>
    <xf numFmtId="0" fontId="4" fillId="0" borderId="62" xfId="11"/>
    <xf numFmtId="0" fontId="101" fillId="43" borderId="62" xfId="11" applyFont="1" applyFill="1" applyProtection="1">
      <protection hidden="1"/>
    </xf>
    <xf numFmtId="0" fontId="99" fillId="44" borderId="104" xfId="23" applyFont="1" applyFill="1" applyBorder="1" applyAlignment="1">
      <alignment vertical="center"/>
    </xf>
    <xf numFmtId="0" fontId="99" fillId="44" borderId="105" xfId="23" applyFont="1" applyFill="1" applyBorder="1" applyAlignment="1">
      <alignment vertical="center"/>
    </xf>
    <xf numFmtId="0" fontId="99" fillId="44" borderId="106" xfId="23" applyFont="1" applyFill="1" applyBorder="1" applyAlignment="1">
      <alignment vertical="center"/>
    </xf>
    <xf numFmtId="0" fontId="99" fillId="44" borderId="107" xfId="23" applyFont="1" applyFill="1" applyBorder="1" applyAlignment="1">
      <alignment vertical="center"/>
    </xf>
    <xf numFmtId="0" fontId="107" fillId="10" borderId="74" xfId="23" applyFont="1" applyFill="1" applyBorder="1" applyAlignment="1">
      <alignment vertical="center" textRotation="90" wrapText="1"/>
    </xf>
    <xf numFmtId="0" fontId="105" fillId="10" borderId="62" xfId="23" applyFont="1" applyFill="1"/>
    <xf numFmtId="0" fontId="2" fillId="10" borderId="62" xfId="23" applyFill="1" applyAlignment="1">
      <alignment vertical="center"/>
    </xf>
    <xf numFmtId="0" fontId="4" fillId="10" borderId="79" xfId="11" applyFill="1" applyBorder="1"/>
    <xf numFmtId="0" fontId="107" fillId="10" borderId="76" xfId="23" applyFont="1" applyFill="1" applyBorder="1" applyAlignment="1">
      <alignment vertical="center" textRotation="90" wrapText="1"/>
    </xf>
    <xf numFmtId="0" fontId="107" fillId="10" borderId="77" xfId="23" applyFont="1" applyFill="1" applyBorder="1" applyAlignment="1">
      <alignment vertical="center" textRotation="90" wrapText="1"/>
    </xf>
    <xf numFmtId="0" fontId="105" fillId="10" borderId="77" xfId="23" applyFont="1" applyFill="1" applyBorder="1" applyAlignment="1">
      <alignment vertical="center"/>
    </xf>
    <xf numFmtId="0" fontId="105" fillId="10" borderId="83" xfId="23" applyFont="1" applyFill="1" applyBorder="1" applyAlignment="1">
      <alignment vertical="center"/>
    </xf>
    <xf numFmtId="0" fontId="3" fillId="10" borderId="62" xfId="11" applyFont="1" applyFill="1" applyAlignment="1" applyProtection="1">
      <alignment horizontal="center"/>
      <protection hidden="1"/>
    </xf>
    <xf numFmtId="0" fontId="3" fillId="42" borderId="87" xfId="21" applyFont="1" applyFill="1" applyBorder="1" applyProtection="1">
      <protection hidden="1"/>
    </xf>
    <xf numFmtId="49" fontId="8" fillId="43" borderId="62" xfId="21" applyNumberFormat="1" applyFont="1" applyFill="1" applyAlignment="1" applyProtection="1">
      <alignment horizontal="center" vertical="center"/>
      <protection hidden="1"/>
    </xf>
    <xf numFmtId="0" fontId="3" fillId="42" borderId="87" xfId="21" applyFont="1" applyFill="1" applyBorder="1" applyAlignment="1" applyProtection="1">
      <alignment horizontal="center"/>
      <protection hidden="1"/>
    </xf>
    <xf numFmtId="0" fontId="7" fillId="43" borderId="62" xfId="11" applyFont="1" applyFill="1" applyProtection="1">
      <protection hidden="1"/>
    </xf>
    <xf numFmtId="0" fontId="3" fillId="42" borderId="111" xfId="21" applyFont="1" applyFill="1" applyBorder="1" applyAlignment="1" applyProtection="1">
      <alignment horizontal="center"/>
      <protection hidden="1"/>
    </xf>
    <xf numFmtId="0" fontId="3" fillId="42" borderId="114" xfId="21" applyFont="1" applyFill="1" applyBorder="1" applyAlignment="1" applyProtection="1">
      <alignment horizontal="center"/>
      <protection hidden="1"/>
    </xf>
    <xf numFmtId="43" fontId="4" fillId="43" borderId="62" xfId="11" applyNumberFormat="1" applyFill="1"/>
    <xf numFmtId="0" fontId="5" fillId="43" borderId="62" xfId="11" applyFont="1" applyFill="1"/>
    <xf numFmtId="0" fontId="3" fillId="42" borderId="62" xfId="11" applyFont="1" applyFill="1" applyProtection="1">
      <protection hidden="1"/>
    </xf>
    <xf numFmtId="0" fontId="3" fillId="0" borderId="62" xfId="11" applyFont="1" applyProtection="1">
      <protection hidden="1"/>
    </xf>
    <xf numFmtId="0" fontId="108" fillId="43" borderId="62" xfId="11" applyFont="1" applyFill="1" applyProtection="1">
      <protection hidden="1"/>
    </xf>
    <xf numFmtId="0" fontId="9" fillId="10" borderId="62" xfId="11" applyFont="1" applyFill="1" applyAlignment="1">
      <alignment horizontal="left"/>
    </xf>
    <xf numFmtId="0" fontId="20" fillId="10" borderId="62" xfId="21" applyFont="1" applyFill="1" applyProtection="1">
      <protection hidden="1"/>
    </xf>
    <xf numFmtId="0" fontId="23" fillId="10" borderId="62" xfId="21" applyFont="1" applyFill="1" applyProtection="1">
      <protection hidden="1"/>
    </xf>
    <xf numFmtId="0" fontId="109" fillId="43" borderId="62" xfId="11" applyFont="1" applyFill="1" applyProtection="1">
      <protection hidden="1"/>
    </xf>
    <xf numFmtId="0" fontId="3" fillId="10" borderId="62" xfId="11" applyFont="1" applyFill="1"/>
    <xf numFmtId="0" fontId="60" fillId="0" borderId="75" xfId="0" applyFont="1" applyBorder="1" applyAlignment="1">
      <alignment horizontal="center"/>
    </xf>
    <xf numFmtId="0" fontId="77" fillId="7" borderId="119" xfId="3" applyFont="1" applyFill="1" applyBorder="1"/>
    <xf numFmtId="0" fontId="77" fillId="7" borderId="120" xfId="3" applyFont="1" applyFill="1" applyBorder="1"/>
    <xf numFmtId="0" fontId="77" fillId="7" borderId="120" xfId="3" applyFont="1" applyFill="1" applyBorder="1" applyAlignment="1" applyProtection="1">
      <alignment horizontal="center"/>
    </xf>
    <xf numFmtId="166" fontId="77" fillId="7" borderId="120" xfId="3" applyNumberFormat="1" applyFont="1" applyFill="1" applyBorder="1"/>
    <xf numFmtId="0" fontId="77" fillId="7" borderId="121" xfId="3" applyFont="1" applyFill="1" applyBorder="1" applyAlignment="1" applyProtection="1">
      <alignment horizontal="center"/>
    </xf>
    <xf numFmtId="0" fontId="77" fillId="7" borderId="122" xfId="3" applyFont="1" applyFill="1" applyBorder="1"/>
    <xf numFmtId="0" fontId="77" fillId="7" borderId="123" xfId="3" applyFont="1" applyFill="1" applyBorder="1" applyAlignment="1" applyProtection="1">
      <alignment horizontal="center"/>
    </xf>
    <xf numFmtId="0" fontId="77" fillId="7" borderId="122" xfId="3" applyFont="1" applyFill="1" applyBorder="1" applyAlignment="1" applyProtection="1">
      <alignment horizontal="center"/>
    </xf>
    <xf numFmtId="43" fontId="77" fillId="7" borderId="62" xfId="1" applyFont="1" applyFill="1" applyBorder="1" applyAlignment="1" applyProtection="1">
      <alignment horizontal="center"/>
    </xf>
    <xf numFmtId="43" fontId="60" fillId="0" borderId="0" xfId="1" applyFont="1" applyFill="1"/>
    <xf numFmtId="43" fontId="78" fillId="0" borderId="0" xfId="1" applyFont="1" applyFill="1"/>
    <xf numFmtId="43" fontId="77" fillId="7" borderId="0" xfId="3" applyNumberFormat="1" applyFont="1" applyFill="1" applyAlignment="1">
      <alignment horizontal="center" wrapText="1"/>
    </xf>
    <xf numFmtId="43" fontId="61" fillId="0" borderId="81" xfId="1" applyFont="1" applyFill="1" applyBorder="1"/>
    <xf numFmtId="43" fontId="80" fillId="0" borderId="62" xfId="1" applyFont="1" applyBorder="1"/>
    <xf numFmtId="168" fontId="61" fillId="0" borderId="62" xfId="3" applyNumberFormat="1" applyFont="1" applyFill="1" applyBorder="1"/>
    <xf numFmtId="43" fontId="71" fillId="0" borderId="72" xfId="1" applyFont="1" applyFill="1" applyBorder="1"/>
    <xf numFmtId="43" fontId="71" fillId="0" borderId="0" xfId="1" applyFont="1" applyFill="1"/>
    <xf numFmtId="173" fontId="60" fillId="0" borderId="0" xfId="0" applyNumberFormat="1" applyFont="1" applyAlignment="1">
      <alignment horizontal="center"/>
    </xf>
    <xf numFmtId="43" fontId="72" fillId="0" borderId="0" xfId="1" applyFont="1"/>
    <xf numFmtId="43" fontId="69" fillId="6" borderId="0" xfId="0" applyNumberFormat="1" applyFont="1" applyFill="1"/>
    <xf numFmtId="43" fontId="72" fillId="0" borderId="62" xfId="1" applyFont="1" applyBorder="1"/>
    <xf numFmtId="43" fontId="72" fillId="0" borderId="77" xfId="1" applyFont="1" applyBorder="1"/>
    <xf numFmtId="43" fontId="74" fillId="0" borderId="62" xfId="1" applyFont="1" applyFill="1" applyBorder="1"/>
    <xf numFmtId="0" fontId="60" fillId="0" borderId="75" xfId="0" applyFont="1" applyBorder="1" applyAlignment="1">
      <alignment horizontal="center" vertical="center"/>
    </xf>
    <xf numFmtId="166" fontId="60" fillId="0" borderId="75" xfId="6" applyFont="1" applyFill="1" applyBorder="1" applyAlignment="1">
      <alignment horizontal="center"/>
    </xf>
    <xf numFmtId="0" fontId="60" fillId="0" borderId="75" xfId="0" applyFont="1" applyBorder="1" applyAlignment="1">
      <alignment vertical="center"/>
    </xf>
    <xf numFmtId="0" fontId="71" fillId="6" borderId="62" xfId="4" applyFont="1" applyFill="1"/>
    <xf numFmtId="1" fontId="60" fillId="0" borderId="75" xfId="9" applyNumberFormat="1" applyFont="1" applyFill="1" applyBorder="1" applyAlignment="1">
      <alignment horizontal="center"/>
    </xf>
    <xf numFmtId="0" fontId="111" fillId="0" borderId="75" xfId="9" applyFont="1" applyFill="1" applyBorder="1" applyAlignment="1">
      <alignment horizontal="center" vertical="center"/>
    </xf>
    <xf numFmtId="0" fontId="60" fillId="0" borderId="75" xfId="0" applyFont="1" applyBorder="1" applyAlignment="1">
      <alignment horizontal="left" vertical="center"/>
    </xf>
    <xf numFmtId="43" fontId="77" fillId="7" borderId="90" xfId="1" applyFont="1" applyFill="1" applyBorder="1"/>
    <xf numFmtId="43" fontId="0" fillId="0" borderId="0" xfId="1" applyFont="1"/>
    <xf numFmtId="0" fontId="27" fillId="0" borderId="0" xfId="0" applyFont="1" applyAlignment="1">
      <alignment horizontal="center" vertical="center"/>
    </xf>
    <xf numFmtId="0" fontId="112" fillId="10" borderId="88" xfId="0" applyFont="1" applyFill="1" applyBorder="1" applyAlignment="1" applyProtection="1">
      <alignment vertical="center"/>
      <protection locked="0"/>
    </xf>
    <xf numFmtId="8" fontId="27" fillId="0" borderId="0" xfId="0" applyNumberFormat="1" applyFont="1" applyAlignment="1">
      <alignment vertical="center"/>
    </xf>
    <xf numFmtId="0" fontId="113" fillId="0" borderId="62" xfId="57" applyFont="1"/>
    <xf numFmtId="0" fontId="114" fillId="0" borderId="62" xfId="57" applyFont="1"/>
    <xf numFmtId="0" fontId="1" fillId="0" borderId="62" xfId="57"/>
    <xf numFmtId="43" fontId="1" fillId="0" borderId="62" xfId="58" applyFont="1"/>
    <xf numFmtId="43" fontId="99" fillId="0" borderId="81" xfId="58" applyFont="1" applyBorder="1"/>
    <xf numFmtId="0" fontId="0" fillId="0" borderId="62" xfId="0" applyBorder="1"/>
    <xf numFmtId="0" fontId="110" fillId="0" borderId="62" xfId="0" applyFont="1" applyBorder="1" applyAlignment="1">
      <alignment vertical="center" wrapText="1"/>
    </xf>
    <xf numFmtId="0" fontId="84" fillId="0" borderId="62" xfId="0" applyFont="1" applyBorder="1" applyAlignment="1">
      <alignment vertical="center" wrapText="1"/>
    </xf>
    <xf numFmtId="0" fontId="85" fillId="0" borderId="62" xfId="0" applyFont="1" applyBorder="1" applyAlignment="1">
      <alignment vertical="center" wrapText="1"/>
    </xf>
    <xf numFmtId="0" fontId="64" fillId="0" borderId="62" xfId="9" applyFill="1" applyBorder="1" applyAlignment="1">
      <alignment vertical="center" wrapText="1"/>
    </xf>
    <xf numFmtId="4" fontId="85" fillId="0" borderId="62" xfId="0" applyNumberFormat="1" applyFont="1" applyBorder="1" applyAlignment="1">
      <alignment horizontal="right" vertical="center" wrapText="1"/>
    </xf>
    <xf numFmtId="0" fontId="85" fillId="0" borderId="62" xfId="0" applyFont="1" applyBorder="1" applyAlignment="1">
      <alignment horizontal="right" vertical="center" wrapText="1"/>
    </xf>
    <xf numFmtId="0" fontId="85" fillId="0" borderId="62" xfId="0" applyFont="1" applyBorder="1" applyAlignment="1">
      <alignment horizontal="center" vertical="center" wrapText="1"/>
    </xf>
    <xf numFmtId="4" fontId="6" fillId="0" borderId="62" xfId="0" applyNumberFormat="1" applyFont="1" applyBorder="1"/>
    <xf numFmtId="0" fontId="61" fillId="0" borderId="81" xfId="3" applyFont="1" applyFill="1" applyBorder="1"/>
    <xf numFmtId="0" fontId="60" fillId="0" borderId="81" xfId="3" applyFont="1" applyFill="1" applyBorder="1"/>
    <xf numFmtId="43" fontId="57" fillId="0" borderId="0" xfId="1" applyFont="1"/>
    <xf numFmtId="43" fontId="57" fillId="0" borderId="0" xfId="0" applyNumberFormat="1" applyFont="1"/>
    <xf numFmtId="43" fontId="0" fillId="0" borderId="72" xfId="0" applyNumberFormat="1" applyBorder="1"/>
    <xf numFmtId="43" fontId="6" fillId="6" borderId="0" xfId="0" applyNumberFormat="1" applyFont="1" applyFill="1"/>
    <xf numFmtId="0" fontId="6" fillId="6" borderId="0" xfId="0" applyFont="1" applyFill="1"/>
    <xf numFmtId="0" fontId="57" fillId="0" borderId="0" xfId="0" applyFont="1" applyAlignment="1">
      <alignment horizontal="center"/>
    </xf>
    <xf numFmtId="174" fontId="6" fillId="41" borderId="0" xfId="1" applyNumberFormat="1" applyFont="1" applyFill="1"/>
    <xf numFmtId="8" fontId="69" fillId="0" borderId="0" xfId="0" applyNumberFormat="1" applyFont="1"/>
    <xf numFmtId="0" fontId="60" fillId="6" borderId="0" xfId="0" applyFont="1" applyFill="1"/>
    <xf numFmtId="168" fontId="60" fillId="0" borderId="62" xfId="1" applyNumberFormat="1" applyFont="1" applyBorder="1"/>
    <xf numFmtId="0" fontId="63" fillId="0" borderId="0" xfId="0" applyFont="1"/>
    <xf numFmtId="0" fontId="60" fillId="9" borderId="0" xfId="0" applyFont="1" applyFill="1"/>
    <xf numFmtId="0" fontId="60" fillId="10" borderId="0" xfId="0" applyFont="1" applyFill="1"/>
    <xf numFmtId="43" fontId="60" fillId="10" borderId="0" xfId="1" applyFont="1" applyFill="1"/>
    <xf numFmtId="168" fontId="60" fillId="10" borderId="0" xfId="1" applyNumberFormat="1" applyFont="1" applyFill="1"/>
    <xf numFmtId="0" fontId="60" fillId="10" borderId="75" xfId="0" applyFont="1" applyFill="1" applyBorder="1" applyAlignment="1">
      <alignment horizontal="center"/>
    </xf>
    <xf numFmtId="0" fontId="60" fillId="10" borderId="75" xfId="0" applyFont="1" applyFill="1" applyBorder="1" applyAlignment="1">
      <alignment horizontal="left"/>
    </xf>
    <xf numFmtId="0" fontId="60" fillId="10" borderId="75" xfId="1" applyNumberFormat="1" applyFont="1" applyFill="1" applyBorder="1" applyAlignment="1">
      <alignment horizontal="center"/>
    </xf>
    <xf numFmtId="43" fontId="60" fillId="10" borderId="75" xfId="1" applyFont="1" applyFill="1" applyBorder="1"/>
    <xf numFmtId="9" fontId="60" fillId="10" borderId="75" xfId="0" applyNumberFormat="1" applyFont="1" applyFill="1" applyBorder="1"/>
    <xf numFmtId="9" fontId="60" fillId="10" borderId="75" xfId="0" applyNumberFormat="1" applyFont="1" applyFill="1" applyBorder="1" applyAlignment="1">
      <alignment horizontal="center"/>
    </xf>
    <xf numFmtId="166" fontId="60" fillId="10" borderId="75" xfId="6" applyFont="1" applyFill="1" applyBorder="1"/>
    <xf numFmtId="3" fontId="60" fillId="10" borderId="75" xfId="1" applyNumberFormat="1" applyFont="1" applyFill="1" applyBorder="1" applyAlignment="1">
      <alignment horizontal="center"/>
    </xf>
    <xf numFmtId="0" fontId="60" fillId="10" borderId="120" xfId="0" applyFont="1" applyFill="1" applyBorder="1" applyAlignment="1">
      <alignment horizontal="center"/>
    </xf>
    <xf numFmtId="168" fontId="60" fillId="10" borderId="62" xfId="1" applyNumberFormat="1" applyFont="1" applyFill="1" applyBorder="1"/>
    <xf numFmtId="0" fontId="60" fillId="10" borderId="0" xfId="0" applyFont="1" applyFill="1" applyAlignment="1">
      <alignment horizontal="center"/>
    </xf>
    <xf numFmtId="166" fontId="60" fillId="10" borderId="62" xfId="6" applyFont="1" applyFill="1"/>
    <xf numFmtId="166" fontId="60" fillId="10" borderId="62" xfId="6" applyFont="1" applyFill="1" applyBorder="1"/>
    <xf numFmtId="0" fontId="63" fillId="10" borderId="0" xfId="0" applyFont="1" applyFill="1"/>
    <xf numFmtId="168" fontId="63" fillId="10" borderId="0" xfId="0" applyNumberFormat="1" applyFont="1" applyFill="1"/>
    <xf numFmtId="0" fontId="63" fillId="10" borderId="0" xfId="0" applyFont="1" applyFill="1" applyAlignment="1">
      <alignment horizontal="center"/>
    </xf>
    <xf numFmtId="166" fontId="63" fillId="10" borderId="62" xfId="6" applyFont="1" applyFill="1"/>
    <xf numFmtId="166" fontId="63" fillId="10" borderId="62" xfId="6" applyFont="1" applyFill="1" applyBorder="1"/>
    <xf numFmtId="0" fontId="60" fillId="10" borderId="0" xfId="0" quotePrefix="1" applyFont="1" applyFill="1" applyAlignment="1">
      <alignment horizontal="left"/>
    </xf>
    <xf numFmtId="0" fontId="61" fillId="0" borderId="91" xfId="0" applyFont="1" applyBorder="1"/>
    <xf numFmtId="0" fontId="61" fillId="0" borderId="82" xfId="0" quotePrefix="1" applyFont="1" applyBorder="1" applyAlignment="1">
      <alignment horizontal="left"/>
    </xf>
    <xf numFmtId="0" fontId="61" fillId="0" borderId="62" xfId="0" applyFont="1" applyBorder="1"/>
    <xf numFmtId="0" fontId="60" fillId="10" borderId="62" xfId="4" applyFont="1" applyFill="1"/>
    <xf numFmtId="43" fontId="60" fillId="10" borderId="62" xfId="8" applyFont="1" applyFill="1"/>
    <xf numFmtId="43" fontId="60" fillId="10" borderId="62" xfId="1" applyFont="1" applyFill="1" applyBorder="1"/>
    <xf numFmtId="0" fontId="63" fillId="10" borderId="62" xfId="4" applyFont="1" applyFill="1"/>
    <xf numFmtId="0" fontId="60" fillId="10" borderId="62" xfId="4" applyFont="1" applyFill="1" applyAlignment="1">
      <alignment horizontal="center"/>
    </xf>
    <xf numFmtId="43" fontId="69" fillId="10" borderId="62" xfId="8" applyFont="1" applyFill="1"/>
    <xf numFmtId="166" fontId="60" fillId="6" borderId="62" xfId="6" applyFont="1" applyFill="1"/>
    <xf numFmtId="4" fontId="0" fillId="0" borderId="0" xfId="0" applyNumberFormat="1"/>
    <xf numFmtId="43" fontId="42" fillId="45" borderId="36" xfId="0" applyNumberFormat="1" applyFont="1" applyFill="1" applyBorder="1" applyAlignment="1">
      <alignment horizontal="right" vertical="center"/>
    </xf>
    <xf numFmtId="174" fontId="61" fillId="0" borderId="0" xfId="1" applyNumberFormat="1" applyFont="1" applyFill="1"/>
    <xf numFmtId="49" fontId="0" fillId="0" borderId="124" xfId="0" applyNumberFormat="1" applyBorder="1" applyAlignment="1">
      <alignment wrapText="1"/>
    </xf>
    <xf numFmtId="43" fontId="0" fillId="0" borderId="124" xfId="1" applyFont="1" applyBorder="1" applyAlignment="1">
      <alignment wrapText="1"/>
    </xf>
    <xf numFmtId="0" fontId="85" fillId="0" borderId="0" xfId="0" applyFont="1"/>
    <xf numFmtId="9" fontId="60" fillId="0" borderId="0" xfId="0" applyNumberFormat="1" applyFont="1" applyAlignment="1">
      <alignment horizontal="left"/>
    </xf>
    <xf numFmtId="43" fontId="6" fillId="6" borderId="0" xfId="1" applyFont="1" applyFill="1"/>
    <xf numFmtId="43" fontId="99" fillId="6" borderId="62" xfId="1" applyFont="1" applyFill="1" applyBorder="1"/>
    <xf numFmtId="0" fontId="6" fillId="0" borderId="0" xfId="0" applyFont="1"/>
    <xf numFmtId="9" fontId="116" fillId="0" borderId="62" xfId="5" applyNumberFormat="1" applyFont="1" applyFill="1"/>
    <xf numFmtId="43" fontId="42" fillId="46" borderId="36" xfId="0" applyNumberFormat="1" applyFont="1" applyFill="1" applyBorder="1" applyAlignment="1">
      <alignment horizontal="right" vertical="center"/>
    </xf>
    <xf numFmtId="43" fontId="6" fillId="0" borderId="0" xfId="0" applyNumberFormat="1" applyFont="1"/>
    <xf numFmtId="43" fontId="0" fillId="0" borderId="72" xfId="1" applyFont="1" applyBorder="1"/>
    <xf numFmtId="0" fontId="0" fillId="6" borderId="0" xfId="0" applyFill="1"/>
    <xf numFmtId="43" fontId="6" fillId="0" borderId="125" xfId="0" applyNumberFormat="1" applyFont="1" applyBorder="1"/>
    <xf numFmtId="9" fontId="0" fillId="0" borderId="0" xfId="0" applyNumberFormat="1"/>
    <xf numFmtId="0" fontId="6" fillId="0" borderId="0" xfId="0" applyFont="1" applyAlignment="1">
      <alignment horizontal="center"/>
    </xf>
    <xf numFmtId="43" fontId="118" fillId="6" borderId="125" xfId="0" applyNumberFormat="1" applyFont="1" applyFill="1" applyBorder="1"/>
    <xf numFmtId="9" fontId="6" fillId="0" borderId="0" xfId="0" applyNumberFormat="1" applyFont="1"/>
    <xf numFmtId="43" fontId="118" fillId="0" borderId="0" xfId="0" applyNumberFormat="1" applyFont="1"/>
    <xf numFmtId="43" fontId="60" fillId="6" borderId="0" xfId="1" applyFont="1" applyFill="1"/>
    <xf numFmtId="43" fontId="0" fillId="0" borderId="62" xfId="1" applyFont="1" applyBorder="1"/>
    <xf numFmtId="49" fontId="0" fillId="47" borderId="124" xfId="0" applyNumberFormat="1" applyFill="1" applyBorder="1" applyAlignment="1">
      <alignment wrapText="1"/>
    </xf>
    <xf numFmtId="0" fontId="75" fillId="0" borderId="62" xfId="3" applyFont="1" applyFill="1" applyBorder="1"/>
    <xf numFmtId="0" fontId="71" fillId="0" borderId="62" xfId="0" applyFont="1" applyBorder="1" applyAlignment="1">
      <alignment horizontal="right"/>
    </xf>
    <xf numFmtId="43" fontId="0" fillId="47" borderId="124" xfId="1" applyFont="1" applyFill="1" applyBorder="1" applyAlignment="1">
      <alignment wrapText="1"/>
    </xf>
    <xf numFmtId="0" fontId="6" fillId="0" borderId="62" xfId="0" applyFont="1" applyBorder="1"/>
    <xf numFmtId="43" fontId="76" fillId="0" borderId="62" xfId="5" applyFont="1" applyFill="1" applyBorder="1"/>
    <xf numFmtId="9" fontId="116" fillId="0" borderId="0" xfId="0" applyNumberFormat="1" applyFont="1"/>
    <xf numFmtId="43" fontId="24" fillId="0" borderId="0" xfId="1" applyFont="1" applyAlignment="1">
      <alignment vertical="center"/>
    </xf>
    <xf numFmtId="0" fontId="80" fillId="6" borderId="0" xfId="0" applyFont="1" applyFill="1"/>
    <xf numFmtId="0" fontId="118" fillId="6" borderId="0" xfId="0" applyFont="1" applyFill="1"/>
    <xf numFmtId="43" fontId="0" fillId="0" borderId="124" xfId="1" applyFont="1" applyFill="1" applyBorder="1" applyAlignment="1">
      <alignment wrapText="1"/>
    </xf>
    <xf numFmtId="49" fontId="118" fillId="0" borderId="124" xfId="0" applyNumberFormat="1" applyFont="1" applyBorder="1" applyAlignment="1">
      <alignment wrapText="1"/>
    </xf>
    <xf numFmtId="0" fontId="120" fillId="48" borderId="0" xfId="0" applyFont="1" applyFill="1"/>
    <xf numFmtId="49" fontId="0" fillId="0" borderId="126" xfId="0" applyNumberFormat="1" applyBorder="1" applyAlignment="1">
      <alignment wrapText="1"/>
    </xf>
    <xf numFmtId="0" fontId="119" fillId="48" borderId="61" xfId="0" applyFont="1" applyFill="1" applyBorder="1" applyAlignment="1">
      <alignment horizontal="center" vertical="center" wrapText="1"/>
    </xf>
    <xf numFmtId="0" fontId="119" fillId="48" borderId="128" xfId="0" applyFont="1" applyFill="1" applyBorder="1" applyAlignment="1">
      <alignment horizontal="center" vertical="center" wrapText="1"/>
    </xf>
    <xf numFmtId="0" fontId="119" fillId="48" borderId="129" xfId="0" applyFont="1" applyFill="1" applyBorder="1" applyAlignment="1">
      <alignment horizontal="center" vertical="center" wrapText="1"/>
    </xf>
    <xf numFmtId="49" fontId="0" fillId="0" borderId="57" xfId="0" applyNumberFormat="1" applyBorder="1" applyAlignment="1">
      <alignment wrapText="1"/>
    </xf>
    <xf numFmtId="49" fontId="0" fillId="0" borderId="130" xfId="0" applyNumberFormat="1" applyBorder="1" applyAlignment="1">
      <alignment wrapText="1"/>
    </xf>
    <xf numFmtId="43" fontId="0" fillId="0" borderId="127" xfId="1" applyFont="1" applyBorder="1" applyAlignment="1">
      <alignment wrapText="1"/>
    </xf>
    <xf numFmtId="43" fontId="0" fillId="0" borderId="130" xfId="1" applyFont="1" applyBorder="1" applyAlignment="1">
      <alignment wrapText="1"/>
    </xf>
    <xf numFmtId="43" fontId="0" fillId="0" borderId="58" xfId="1" applyFont="1" applyBorder="1" applyAlignment="1">
      <alignment wrapText="1"/>
    </xf>
    <xf numFmtId="0" fontId="73" fillId="7" borderId="62" xfId="3" applyFont="1" applyFill="1" applyBorder="1" applyAlignment="1">
      <alignment horizontal="center"/>
    </xf>
    <xf numFmtId="49" fontId="57" fillId="0" borderId="126" xfId="0" applyNumberFormat="1" applyFont="1" applyBorder="1" applyAlignment="1">
      <alignment wrapText="1"/>
    </xf>
    <xf numFmtId="43" fontId="6" fillId="0" borderId="0" xfId="1" applyFont="1"/>
    <xf numFmtId="0" fontId="4" fillId="46" borderId="13" xfId="0" applyFont="1" applyFill="1" applyBorder="1" applyAlignment="1">
      <alignment horizontal="center" vertical="center"/>
    </xf>
    <xf numFmtId="165" fontId="26" fillId="46" borderId="13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0" xfId="0"/>
    <xf numFmtId="0" fontId="16" fillId="3" borderId="33" xfId="0" applyFont="1" applyFill="1" applyBorder="1" applyAlignment="1">
      <alignment vertical="center"/>
    </xf>
    <xf numFmtId="0" fontId="11" fillId="0" borderId="33" xfId="0" applyFont="1" applyBorder="1"/>
    <xf numFmtId="0" fontId="6" fillId="3" borderId="62" xfId="0" applyFont="1" applyFill="1" applyBorder="1" applyAlignment="1">
      <alignment horizontal="center" vertical="center"/>
    </xf>
    <xf numFmtId="0" fontId="11" fillId="0" borderId="62" xfId="0" applyFont="1" applyBorder="1"/>
    <xf numFmtId="0" fontId="6" fillId="2" borderId="4" xfId="0" applyFont="1" applyFill="1" applyBorder="1" applyAlignment="1">
      <alignment horizontal="left" vertical="center"/>
    </xf>
    <xf numFmtId="0" fontId="11" fillId="0" borderId="38" xfId="0" applyFont="1" applyBorder="1"/>
    <xf numFmtId="0" fontId="11" fillId="0" borderId="7" xfId="0" applyFont="1" applyBorder="1"/>
    <xf numFmtId="43" fontId="25" fillId="3" borderId="4" xfId="0" applyNumberFormat="1" applyFont="1" applyFill="1" applyBorder="1"/>
    <xf numFmtId="0" fontId="11" fillId="0" borderId="10" xfId="0" applyFont="1" applyBorder="1"/>
    <xf numFmtId="0" fontId="25" fillId="0" borderId="0" xfId="0" applyFont="1" applyAlignment="1">
      <alignment horizontal="center" vertical="center"/>
    </xf>
    <xf numFmtId="0" fontId="11" fillId="0" borderId="65" xfId="0" applyFont="1" applyBorder="1"/>
    <xf numFmtId="0" fontId="26" fillId="3" borderId="4" xfId="0" applyFont="1" applyFill="1" applyBorder="1"/>
    <xf numFmtId="0" fontId="21" fillId="3" borderId="1" xfId="0" applyFont="1" applyFill="1" applyBorder="1" applyAlignment="1">
      <alignment horizontal="center" vertical="center"/>
    </xf>
    <xf numFmtId="0" fontId="11" fillId="0" borderId="35" xfId="0" applyFont="1" applyBorder="1"/>
    <xf numFmtId="0" fontId="11" fillId="0" borderId="2" xfId="0" applyFont="1" applyBorder="1"/>
    <xf numFmtId="0" fontId="21" fillId="3" borderId="1" xfId="0" applyFont="1" applyFill="1" applyBorder="1" applyAlignment="1">
      <alignment horizontal="left" vertical="center"/>
    </xf>
    <xf numFmtId="0" fontId="19" fillId="3" borderId="62" xfId="0" applyFont="1" applyFill="1" applyBorder="1" applyAlignment="1">
      <alignment horizontal="left"/>
    </xf>
    <xf numFmtId="0" fontId="26" fillId="3" borderId="1" xfId="0" applyFont="1" applyFill="1" applyBorder="1"/>
    <xf numFmtId="0" fontId="18" fillId="2" borderId="14" xfId="0" applyFont="1" applyFill="1" applyBorder="1" applyAlignment="1">
      <alignment horizontal="center" vertical="center" textRotation="90"/>
    </xf>
    <xf numFmtId="0" fontId="11" fillId="0" borderId="14" xfId="0" applyFont="1" applyBorder="1"/>
    <xf numFmtId="0" fontId="11" fillId="0" borderId="17" xfId="0" applyFont="1" applyBorder="1"/>
    <xf numFmtId="43" fontId="25" fillId="46" borderId="1" xfId="0" applyNumberFormat="1" applyFont="1" applyFill="1" applyBorder="1"/>
    <xf numFmtId="0" fontId="11" fillId="6" borderId="2" xfId="0" applyFont="1" applyFill="1" applyBorder="1"/>
    <xf numFmtId="43" fontId="25" fillId="3" borderId="1" xfId="0" applyNumberFormat="1" applyFont="1" applyFill="1" applyBorder="1"/>
    <xf numFmtId="43" fontId="25" fillId="3" borderId="12" xfId="0" applyNumberFormat="1" applyFont="1" applyFill="1" applyBorder="1" applyAlignment="1">
      <alignment horizontal="center"/>
    </xf>
    <xf numFmtId="0" fontId="11" fillId="0" borderId="15" xfId="0" applyFont="1" applyBorder="1"/>
    <xf numFmtId="0" fontId="19" fillId="3" borderId="6" xfId="0" applyFont="1" applyFill="1" applyBorder="1" applyAlignment="1">
      <alignment horizontal="center"/>
    </xf>
    <xf numFmtId="0" fontId="11" fillId="0" borderId="6" xfId="0" applyFont="1" applyBorder="1"/>
    <xf numFmtId="0" fontId="27" fillId="3" borderId="1" xfId="0" applyFont="1" applyFill="1" applyBorder="1" applyAlignment="1">
      <alignment vertical="center"/>
    </xf>
    <xf numFmtId="0" fontId="28" fillId="3" borderId="19" xfId="0" applyFont="1" applyFill="1" applyBorder="1" applyAlignment="1">
      <alignment horizontal="left"/>
    </xf>
    <xf numFmtId="0" fontId="11" fillId="0" borderId="20" xfId="0" applyFont="1" applyBorder="1"/>
    <xf numFmtId="0" fontId="11" fillId="0" borderId="21" xfId="0" applyFont="1" applyBorder="1"/>
    <xf numFmtId="0" fontId="26" fillId="3" borderId="1" xfId="0" applyFont="1" applyFill="1" applyBorder="1" applyAlignment="1">
      <alignment horizontal="left" vertical="center"/>
    </xf>
    <xf numFmtId="43" fontId="25" fillId="3" borderId="15" xfId="0" applyNumberFormat="1" applyFont="1" applyFill="1" applyBorder="1" applyAlignment="1">
      <alignment horizontal="center"/>
    </xf>
    <xf numFmtId="0" fontId="11" fillId="0" borderId="16" xfId="0" applyFont="1" applyBorder="1"/>
    <xf numFmtId="0" fontId="25" fillId="0" borderId="26" xfId="0" applyFont="1" applyBorder="1" applyAlignment="1">
      <alignment horizontal="center" vertical="center"/>
    </xf>
    <xf numFmtId="0" fontId="11" fillId="0" borderId="26" xfId="0" applyFont="1" applyBorder="1"/>
    <xf numFmtId="0" fontId="26" fillId="3" borderId="4" xfId="0" applyFont="1" applyFill="1" applyBorder="1" applyAlignment="1">
      <alignment vertical="center"/>
    </xf>
    <xf numFmtId="0" fontId="26" fillId="3" borderId="1" xfId="0" applyFont="1" applyFill="1" applyBorder="1" applyAlignment="1">
      <alignment vertical="center"/>
    </xf>
    <xf numFmtId="43" fontId="25" fillId="3" borderId="1" xfId="0" applyNumberFormat="1" applyFont="1" applyFill="1" applyBorder="1" applyAlignment="1">
      <alignment horizontal="center" vertical="center"/>
    </xf>
    <xf numFmtId="0" fontId="19" fillId="2" borderId="30" xfId="0" applyFont="1" applyFill="1" applyBorder="1" applyAlignment="1">
      <alignment horizontal="center" vertical="center" textRotation="90" wrapText="1"/>
    </xf>
    <xf numFmtId="0" fontId="27" fillId="3" borderId="1" xfId="0" applyFont="1" applyFill="1" applyBorder="1" applyAlignment="1">
      <alignment horizontal="left" vertical="center" wrapText="1"/>
    </xf>
    <xf numFmtId="0" fontId="28" fillId="3" borderId="19" xfId="0" applyFont="1" applyFill="1" applyBorder="1"/>
    <xf numFmtId="43" fontId="25" fillId="3" borderId="4" xfId="0" applyNumberFormat="1" applyFont="1" applyFill="1" applyBorder="1" applyAlignment="1">
      <alignment vertical="center"/>
    </xf>
    <xf numFmtId="43" fontId="25" fillId="3" borderId="1" xfId="0" applyNumberFormat="1" applyFont="1" applyFill="1" applyBorder="1" applyAlignment="1">
      <alignment vertical="center"/>
    </xf>
    <xf numFmtId="0" fontId="26" fillId="3" borderId="4" xfId="0" applyFont="1" applyFill="1" applyBorder="1" applyAlignment="1">
      <alignment horizontal="left" vertical="center"/>
    </xf>
    <xf numFmtId="0" fontId="18" fillId="2" borderId="14" xfId="0" applyFont="1" applyFill="1" applyBorder="1" applyAlignment="1">
      <alignment horizontal="center" vertical="center" textRotation="90" wrapText="1"/>
    </xf>
    <xf numFmtId="43" fontId="25" fillId="0" borderId="1" xfId="0" applyNumberFormat="1" applyFont="1" applyBorder="1"/>
    <xf numFmtId="0" fontId="4" fillId="3" borderId="1" xfId="0" applyFont="1" applyFill="1" applyBorder="1" applyAlignment="1">
      <alignment horizontal="left" vertical="center"/>
    </xf>
    <xf numFmtId="0" fontId="28" fillId="3" borderId="25" xfId="0" applyFont="1" applyFill="1" applyBorder="1" applyAlignment="1">
      <alignment horizontal="left"/>
    </xf>
    <xf numFmtId="0" fontId="11" fillId="0" borderId="27" xfId="0" applyFont="1" applyBorder="1"/>
    <xf numFmtId="0" fontId="25" fillId="0" borderId="0" xfId="0" applyFont="1" applyAlignment="1">
      <alignment horizontal="center" vertical="center" textRotation="90"/>
    </xf>
    <xf numFmtId="0" fontId="18" fillId="2" borderId="25" xfId="0" applyFont="1" applyFill="1" applyBorder="1" applyAlignment="1">
      <alignment vertical="center"/>
    </xf>
    <xf numFmtId="0" fontId="28" fillId="3" borderId="19" xfId="0" applyFont="1" applyFill="1" applyBorder="1" applyAlignment="1">
      <alignment horizontal="left" vertical="center"/>
    </xf>
    <xf numFmtId="0" fontId="28" fillId="2" borderId="14" xfId="0" applyFont="1" applyFill="1" applyBorder="1" applyAlignment="1">
      <alignment horizontal="center" vertical="center" textRotation="90" wrapText="1"/>
    </xf>
    <xf numFmtId="0" fontId="24" fillId="2" borderId="30" xfId="0" applyFont="1" applyFill="1" applyBorder="1" applyAlignment="1">
      <alignment horizontal="right" vertical="center" textRotation="90" wrapText="1"/>
    </xf>
    <xf numFmtId="0" fontId="28" fillId="3" borderId="19" xfId="0" applyFont="1" applyFill="1" applyBorder="1" applyAlignment="1">
      <alignment vertical="center"/>
    </xf>
    <xf numFmtId="43" fontId="25" fillId="3" borderId="12" xfId="0" applyNumberFormat="1" applyFont="1" applyFill="1" applyBorder="1" applyAlignment="1">
      <alignment horizontal="center" vertical="center"/>
    </xf>
    <xf numFmtId="0" fontId="30" fillId="2" borderId="30" xfId="0" applyFont="1" applyFill="1" applyBorder="1" applyAlignment="1">
      <alignment horizontal="center" vertical="center" textRotation="90" wrapText="1"/>
    </xf>
    <xf numFmtId="43" fontId="25" fillId="46" borderId="1" xfId="0" applyNumberFormat="1" applyFont="1" applyFill="1" applyBorder="1" applyAlignment="1">
      <alignment vertical="center"/>
    </xf>
    <xf numFmtId="0" fontId="3" fillId="0" borderId="112" xfId="11" applyFont="1" applyBorder="1" applyAlignment="1" applyProtection="1">
      <alignment horizontal="center"/>
      <protection locked="0"/>
    </xf>
    <xf numFmtId="0" fontId="3" fillId="0" borderId="113" xfId="11" applyFont="1" applyBorder="1" applyAlignment="1" applyProtection="1">
      <alignment horizontal="center"/>
      <protection locked="0"/>
    </xf>
    <xf numFmtId="0" fontId="8" fillId="43" borderId="115" xfId="21" applyFont="1" applyFill="1" applyBorder="1" applyAlignment="1" applyProtection="1">
      <alignment horizontal="center"/>
      <protection hidden="1"/>
    </xf>
    <xf numFmtId="0" fontId="8" fillId="43" borderId="116" xfId="21" applyFont="1" applyFill="1" applyBorder="1" applyAlignment="1" applyProtection="1">
      <alignment horizontal="center"/>
      <protection hidden="1"/>
    </xf>
    <xf numFmtId="43" fontId="8" fillId="43" borderId="117" xfId="24" applyFont="1" applyFill="1" applyBorder="1" applyAlignment="1" applyProtection="1">
      <alignment horizontal="center"/>
      <protection hidden="1"/>
    </xf>
    <xf numFmtId="43" fontId="8" fillId="43" borderId="118" xfId="24" applyFont="1" applyFill="1" applyBorder="1" applyAlignment="1" applyProtection="1">
      <alignment horizontal="center"/>
      <protection hidden="1"/>
    </xf>
    <xf numFmtId="1" fontId="3" fillId="0" borderId="112" xfId="21" applyNumberFormat="1" applyFont="1" applyBorder="1" applyAlignment="1" applyProtection="1">
      <alignment horizontal="center"/>
      <protection locked="0"/>
    </xf>
    <xf numFmtId="0" fontId="8" fillId="0" borderId="112" xfId="21" applyFont="1" applyBorder="1" applyAlignment="1" applyProtection="1">
      <alignment horizontal="center"/>
      <protection locked="0"/>
    </xf>
    <xf numFmtId="43" fontId="8" fillId="0" borderId="112" xfId="24" applyFont="1" applyBorder="1" applyAlignment="1" applyProtection="1">
      <alignment horizontal="center"/>
      <protection locked="0"/>
    </xf>
    <xf numFmtId="49" fontId="8" fillId="0" borderId="112" xfId="24" applyNumberFormat="1" applyFont="1" applyBorder="1" applyAlignment="1" applyProtection="1">
      <alignment horizontal="center"/>
      <protection locked="0"/>
    </xf>
    <xf numFmtId="172" fontId="8" fillId="0" borderId="112" xfId="24" applyNumberFormat="1" applyFont="1" applyBorder="1" applyAlignment="1" applyProtection="1">
      <alignment horizontal="center" vertical="center"/>
      <protection locked="0"/>
    </xf>
    <xf numFmtId="0" fontId="3" fillId="0" borderId="88" xfId="11" applyFont="1" applyBorder="1" applyAlignment="1" applyProtection="1">
      <alignment horizontal="center"/>
      <protection locked="0"/>
    </xf>
    <xf numFmtId="0" fontId="3" fillId="0" borderId="89" xfId="11" applyFont="1" applyBorder="1" applyAlignment="1" applyProtection="1">
      <alignment horizontal="center"/>
      <protection locked="0"/>
    </xf>
    <xf numFmtId="1" fontId="3" fillId="0" borderId="88" xfId="21" applyNumberFormat="1" applyFont="1" applyBorder="1" applyAlignment="1" applyProtection="1">
      <alignment horizontal="center"/>
      <protection locked="0"/>
    </xf>
    <xf numFmtId="0" fontId="8" fillId="0" borderId="88" xfId="21" applyFont="1" applyBorder="1" applyAlignment="1" applyProtection="1">
      <alignment horizontal="center"/>
      <protection locked="0"/>
    </xf>
    <xf numFmtId="43" fontId="8" fillId="0" borderId="88" xfId="24" applyFont="1" applyBorder="1" applyAlignment="1" applyProtection="1">
      <alignment horizontal="center"/>
      <protection locked="0"/>
    </xf>
    <xf numFmtId="49" fontId="8" fillId="0" borderId="88" xfId="24" applyNumberFormat="1" applyFont="1" applyBorder="1" applyAlignment="1" applyProtection="1">
      <alignment horizontal="center"/>
      <protection locked="0"/>
    </xf>
    <xf numFmtId="172" fontId="8" fillId="0" borderId="88" xfId="24" applyNumberFormat="1" applyFont="1" applyBorder="1" applyAlignment="1" applyProtection="1">
      <alignment horizontal="center" vertical="center"/>
      <protection locked="0"/>
    </xf>
    <xf numFmtId="0" fontId="14" fillId="42" borderId="88" xfId="11" applyFont="1" applyFill="1" applyBorder="1" applyAlignment="1" applyProtection="1">
      <alignment horizontal="center" vertical="center"/>
      <protection hidden="1"/>
    </xf>
    <xf numFmtId="0" fontId="14" fillId="42" borderId="89" xfId="11" applyFont="1" applyFill="1" applyBorder="1" applyAlignment="1" applyProtection="1">
      <alignment horizontal="center" vertical="center"/>
      <protection hidden="1"/>
    </xf>
    <xf numFmtId="0" fontId="105" fillId="10" borderId="108" xfId="23" applyFont="1" applyFill="1" applyBorder="1" applyAlignment="1">
      <alignment horizontal="left"/>
    </xf>
    <xf numFmtId="0" fontId="106" fillId="10" borderId="88" xfId="23" applyFont="1" applyFill="1" applyBorder="1" applyAlignment="1" applyProtection="1">
      <alignment horizontal="center" vertical="center"/>
      <protection locked="0" hidden="1"/>
    </xf>
    <xf numFmtId="0" fontId="106" fillId="10" borderId="88" xfId="23" applyFont="1" applyFill="1" applyBorder="1" applyAlignment="1" applyProtection="1">
      <alignment horizontal="left" vertical="center"/>
      <protection locked="0" hidden="1"/>
    </xf>
    <xf numFmtId="0" fontId="8" fillId="42" borderId="104" xfId="11" applyFont="1" applyFill="1" applyBorder="1" applyAlignment="1" applyProtection="1">
      <alignment horizontal="left"/>
      <protection hidden="1"/>
    </xf>
    <xf numFmtId="0" fontId="8" fillId="42" borderId="109" xfId="11" applyFont="1" applyFill="1" applyBorder="1" applyAlignment="1" applyProtection="1">
      <alignment horizontal="left"/>
      <protection hidden="1"/>
    </xf>
    <xf numFmtId="0" fontId="8" fillId="42" borderId="110" xfId="11" applyFont="1" applyFill="1" applyBorder="1" applyAlignment="1" applyProtection="1">
      <alignment horizontal="left"/>
      <protection hidden="1"/>
    </xf>
    <xf numFmtId="0" fontId="10" fillId="10" borderId="77" xfId="11" applyFont="1" applyFill="1" applyBorder="1"/>
    <xf numFmtId="0" fontId="12" fillId="0" borderId="62" xfId="22" applyFont="1" applyAlignment="1" applyProtection="1">
      <alignment horizontal="center" vertical="center"/>
      <protection hidden="1"/>
    </xf>
    <xf numFmtId="0" fontId="15" fillId="10" borderId="62" xfId="21" applyFont="1" applyFill="1" applyAlignment="1" applyProtection="1">
      <alignment horizontal="left"/>
      <protection hidden="1"/>
    </xf>
    <xf numFmtId="0" fontId="20" fillId="10" borderId="62" xfId="21" applyFont="1" applyFill="1" applyAlignment="1" applyProtection="1">
      <alignment horizontal="center" vertical="center"/>
      <protection hidden="1"/>
    </xf>
    <xf numFmtId="0" fontId="105" fillId="10" borderId="62" xfId="23" applyFont="1" applyFill="1" applyAlignment="1">
      <alignment horizontal="center"/>
    </xf>
    <xf numFmtId="0" fontId="8" fillId="10" borderId="62" xfId="11" applyFont="1" applyFill="1" applyAlignment="1" applyProtection="1">
      <alignment horizontal="center"/>
      <protection hidden="1"/>
    </xf>
    <xf numFmtId="0" fontId="3" fillId="10" borderId="62" xfId="21" applyFont="1" applyFill="1" applyAlignment="1" applyProtection="1">
      <alignment horizontal="center"/>
      <protection hidden="1"/>
    </xf>
    <xf numFmtId="0" fontId="106" fillId="10" borderId="101" xfId="23" applyFont="1" applyFill="1" applyBorder="1" applyAlignment="1" applyProtection="1">
      <alignment horizontal="center" vertical="center"/>
      <protection locked="0" hidden="1"/>
    </xf>
    <xf numFmtId="0" fontId="106" fillId="10" borderId="102" xfId="23" applyFont="1" applyFill="1" applyBorder="1" applyAlignment="1" applyProtection="1">
      <alignment horizontal="center" vertical="center"/>
      <protection locked="0" hidden="1"/>
    </xf>
    <xf numFmtId="0" fontId="106" fillId="10" borderId="103" xfId="23" applyFont="1" applyFill="1" applyBorder="1" applyAlignment="1" applyProtection="1">
      <alignment horizontal="center" vertical="center"/>
      <protection locked="0" hidden="1"/>
    </xf>
    <xf numFmtId="43" fontId="8" fillId="10" borderId="62" xfId="24" applyFont="1" applyFill="1" applyAlignment="1">
      <alignment horizontal="center"/>
    </xf>
    <xf numFmtId="14" fontId="3" fillId="0" borderId="112" xfId="21" applyNumberFormat="1" applyFont="1" applyBorder="1" applyAlignment="1" applyProtection="1">
      <alignment horizontal="center"/>
      <protection locked="0"/>
    </xf>
    <xf numFmtId="0" fontId="3" fillId="0" borderId="112" xfId="21" applyFont="1" applyBorder="1" applyAlignment="1" applyProtection="1">
      <alignment horizontal="center"/>
      <protection locked="0"/>
    </xf>
    <xf numFmtId="164" fontId="8" fillId="0" borderId="112" xfId="21" applyNumberFormat="1" applyFont="1" applyBorder="1" applyAlignment="1" applyProtection="1">
      <alignment horizontal="center"/>
      <protection locked="0"/>
    </xf>
    <xf numFmtId="14" fontId="3" fillId="0" borderId="88" xfId="21" applyNumberFormat="1" applyFont="1" applyBorder="1" applyAlignment="1" applyProtection="1">
      <alignment horizontal="center"/>
      <protection locked="0"/>
    </xf>
    <xf numFmtId="0" fontId="3" fillId="0" borderId="88" xfId="21" applyFont="1" applyBorder="1" applyAlignment="1" applyProtection="1">
      <alignment horizontal="center"/>
      <protection locked="0"/>
    </xf>
    <xf numFmtId="164" fontId="8" fillId="0" borderId="88" xfId="21" applyNumberFormat="1" applyFont="1" applyBorder="1" applyAlignment="1" applyProtection="1">
      <alignment horizontal="center"/>
      <protection locked="0"/>
    </xf>
    <xf numFmtId="164" fontId="8" fillId="0" borderId="88" xfId="21" applyNumberFormat="1" applyFont="1" applyBorder="1" applyAlignment="1" applyProtection="1">
      <alignment horizontal="center" vertical="center"/>
      <protection locked="0"/>
    </xf>
    <xf numFmtId="0" fontId="105" fillId="10" borderId="108" xfId="23" applyFont="1" applyFill="1" applyBorder="1" applyAlignment="1">
      <alignment horizontal="center"/>
    </xf>
    <xf numFmtId="0" fontId="106" fillId="10" borderId="101" xfId="23" applyFont="1" applyFill="1" applyBorder="1" applyAlignment="1" applyProtection="1">
      <alignment horizontal="left" vertical="center"/>
      <protection locked="0" hidden="1"/>
    </xf>
    <xf numFmtId="0" fontId="106" fillId="10" borderId="102" xfId="23" applyFont="1" applyFill="1" applyBorder="1" applyAlignment="1" applyProtection="1">
      <alignment horizontal="left" vertical="center"/>
      <protection locked="0" hidden="1"/>
    </xf>
    <xf numFmtId="0" fontId="106" fillId="10" borderId="103" xfId="23" applyFont="1" applyFill="1" applyBorder="1" applyAlignment="1" applyProtection="1">
      <alignment horizontal="left" vertical="center"/>
      <protection locked="0" hidden="1"/>
    </xf>
    <xf numFmtId="0" fontId="17" fillId="10" borderId="73" xfId="11" applyFont="1" applyFill="1" applyBorder="1" applyAlignment="1">
      <alignment horizontal="left" vertical="top"/>
    </xf>
    <xf numFmtId="14" fontId="29" fillId="3" borderId="66" xfId="0" applyNumberFormat="1" applyFont="1" applyFill="1" applyBorder="1" applyAlignment="1">
      <alignment horizontal="center"/>
    </xf>
    <xf numFmtId="0" fontId="45" fillId="2" borderId="51" xfId="0" applyFont="1" applyFill="1" applyBorder="1" applyAlignment="1">
      <alignment horizontal="center" vertical="center"/>
    </xf>
    <xf numFmtId="0" fontId="11" fillId="0" borderId="52" xfId="0" applyFont="1" applyBorder="1"/>
    <xf numFmtId="0" fontId="11" fillId="0" borderId="53" xfId="0" applyFont="1" applyBorder="1"/>
    <xf numFmtId="0" fontId="26" fillId="3" borderId="1" xfId="0" applyFont="1" applyFill="1" applyBorder="1" applyAlignment="1">
      <alignment horizontal="center"/>
    </xf>
    <xf numFmtId="0" fontId="29" fillId="3" borderId="33" xfId="0" applyFont="1" applyFill="1" applyBorder="1" applyAlignment="1">
      <alignment horizontal="center"/>
    </xf>
    <xf numFmtId="0" fontId="11" fillId="0" borderId="61" xfId="0" applyFont="1" applyBorder="1"/>
    <xf numFmtId="0" fontId="45" fillId="3" borderId="19" xfId="0" applyFont="1" applyFill="1" applyBorder="1" applyAlignment="1">
      <alignment vertical="center"/>
    </xf>
    <xf numFmtId="0" fontId="45" fillId="2" borderId="55" xfId="0" applyFont="1" applyFill="1" applyBorder="1" applyAlignment="1">
      <alignment horizontal="center" vertical="center"/>
    </xf>
    <xf numFmtId="0" fontId="11" fillId="0" borderId="37" xfId="0" applyFont="1" applyBorder="1"/>
    <xf numFmtId="0" fontId="11" fillId="0" borderId="46" xfId="0" applyFont="1" applyBorder="1"/>
    <xf numFmtId="0" fontId="28" fillId="3" borderId="62" xfId="0" applyFont="1" applyFill="1" applyBorder="1" applyAlignment="1">
      <alignment horizontal="center" vertical="center"/>
    </xf>
    <xf numFmtId="0" fontId="11" fillId="0" borderId="50" xfId="0" applyFont="1" applyBorder="1"/>
    <xf numFmtId="43" fontId="39" fillId="46" borderId="1" xfId="0" applyNumberFormat="1" applyFont="1" applyFill="1" applyBorder="1" applyAlignment="1">
      <alignment vertical="center"/>
    </xf>
    <xf numFmtId="0" fontId="11" fillId="6" borderId="35" xfId="0" applyFont="1" applyFill="1" applyBorder="1"/>
    <xf numFmtId="0" fontId="45" fillId="2" borderId="54" xfId="0" applyFont="1" applyFill="1" applyBorder="1" applyAlignment="1">
      <alignment horizontal="center" vertical="center"/>
    </xf>
    <xf numFmtId="0" fontId="29" fillId="3" borderId="63" xfId="0" applyFont="1" applyFill="1" applyBorder="1" applyAlignment="1">
      <alignment horizontal="left" vertical="center" wrapText="1"/>
    </xf>
    <xf numFmtId="0" fontId="11" fillId="0" borderId="63" xfId="0" applyFont="1" applyBorder="1"/>
    <xf numFmtId="0" fontId="28" fillId="2" borderId="64" xfId="0" applyFont="1" applyFill="1" applyBorder="1" applyAlignment="1">
      <alignment horizontal="center" vertical="center" textRotation="90" wrapText="1"/>
    </xf>
    <xf numFmtId="0" fontId="11" fillId="0" borderId="64" xfId="0" applyFont="1" applyBorder="1"/>
    <xf numFmtId="0" fontId="11" fillId="0" borderId="49" xfId="0" applyFont="1" applyBorder="1"/>
    <xf numFmtId="0" fontId="11" fillId="0" borderId="39" xfId="0" applyFont="1" applyBorder="1"/>
    <xf numFmtId="0" fontId="11" fillId="0" borderId="40" xfId="0" applyFont="1" applyBorder="1"/>
    <xf numFmtId="0" fontId="18" fillId="2" borderId="31" xfId="0" applyFont="1" applyFill="1" applyBorder="1" applyAlignment="1">
      <alignment horizontal="center" vertical="center"/>
    </xf>
    <xf numFmtId="0" fontId="11" fillId="0" borderId="32" xfId="0" applyFont="1" applyBorder="1"/>
    <xf numFmtId="0" fontId="29" fillId="3" borderId="64" xfId="0" applyFont="1" applyFill="1" applyBorder="1" applyAlignment="1">
      <alignment horizontal="center"/>
    </xf>
    <xf numFmtId="0" fontId="29" fillId="3" borderId="64" xfId="0" applyFont="1" applyFill="1" applyBorder="1" applyAlignment="1">
      <alignment horizontal="left" vertical="top" wrapText="1"/>
    </xf>
    <xf numFmtId="0" fontId="28" fillId="3" borderId="1" xfId="0" applyFont="1" applyFill="1" applyBorder="1" applyAlignment="1">
      <alignment vertical="center"/>
    </xf>
    <xf numFmtId="0" fontId="4" fillId="46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vertical="center"/>
    </xf>
    <xf numFmtId="14" fontId="29" fillId="3" borderId="64" xfId="0" applyNumberFormat="1" applyFont="1" applyFill="1" applyBorder="1" applyAlignment="1">
      <alignment horizontal="center"/>
    </xf>
    <xf numFmtId="0" fontId="29" fillId="3" borderId="62" xfId="0" applyFont="1" applyFill="1" applyBorder="1" applyAlignment="1">
      <alignment horizontal="center"/>
    </xf>
    <xf numFmtId="0" fontId="13" fillId="3" borderId="1" xfId="0" applyFont="1" applyFill="1" applyBorder="1" applyAlignment="1">
      <alignment horizontal="left" vertical="center"/>
    </xf>
    <xf numFmtId="0" fontId="18" fillId="3" borderId="62" xfId="0" applyFont="1" applyFill="1" applyBorder="1" applyAlignment="1">
      <alignment horizontal="left" vertical="center"/>
    </xf>
    <xf numFmtId="0" fontId="16" fillId="3" borderId="33" xfId="0" applyFont="1" applyFill="1" applyBorder="1" applyAlignment="1">
      <alignment horizontal="left" vertical="center"/>
    </xf>
    <xf numFmtId="0" fontId="28" fillId="3" borderId="4" xfId="0" applyFont="1" applyFill="1" applyBorder="1" applyAlignment="1">
      <alignment vertical="center"/>
    </xf>
    <xf numFmtId="0" fontId="45" fillId="3" borderId="4" xfId="0" applyFont="1" applyFill="1" applyBorder="1" applyAlignment="1">
      <alignment vertical="center"/>
    </xf>
    <xf numFmtId="43" fontId="39" fillId="3" borderId="1" xfId="0" applyNumberFormat="1" applyFont="1" applyFill="1" applyBorder="1" applyAlignment="1">
      <alignment vertical="center"/>
    </xf>
    <xf numFmtId="0" fontId="0" fillId="3" borderId="39" xfId="0" applyFill="1" applyBorder="1" applyAlignment="1">
      <alignment horizontal="center" vertical="center"/>
    </xf>
    <xf numFmtId="0" fontId="11" fillId="0" borderId="71" xfId="0" applyFont="1" applyBorder="1"/>
    <xf numFmtId="43" fontId="46" fillId="3" borderId="4" xfId="0" applyNumberFormat="1" applyFont="1" applyFill="1" applyBorder="1" applyAlignment="1">
      <alignment vertical="center"/>
    </xf>
    <xf numFmtId="0" fontId="0" fillId="3" borderId="44" xfId="0" applyFill="1" applyBorder="1" applyAlignment="1">
      <alignment horizontal="center" vertical="center"/>
    </xf>
    <xf numFmtId="0" fontId="11" fillId="0" borderId="8" xfId="0" applyFont="1" applyBorder="1"/>
    <xf numFmtId="0" fontId="11" fillId="0" borderId="45" xfId="0" applyFont="1" applyBorder="1"/>
    <xf numFmtId="0" fontId="11" fillId="0" borderId="41" xfId="0" applyFont="1" applyBorder="1"/>
    <xf numFmtId="0" fontId="11" fillId="0" borderId="42" xfId="0" applyFont="1" applyBorder="1"/>
    <xf numFmtId="0" fontId="11" fillId="0" borderId="5" xfId="0" applyFont="1" applyBorder="1"/>
    <xf numFmtId="0" fontId="11" fillId="0" borderId="43" xfId="0" applyFont="1" applyBorder="1"/>
    <xf numFmtId="43" fontId="46" fillId="3" borderId="1" xfId="0" applyNumberFormat="1" applyFont="1" applyFill="1" applyBorder="1" applyAlignment="1">
      <alignment vertical="center"/>
    </xf>
    <xf numFmtId="0" fontId="11" fillId="0" borderId="11" xfId="0" applyFont="1" applyBorder="1"/>
    <xf numFmtId="43" fontId="46" fillId="3" borderId="1" xfId="0" applyNumberFormat="1" applyFont="1" applyFill="1" applyBorder="1" applyAlignment="1">
      <alignment horizontal="right" vertical="center"/>
    </xf>
    <xf numFmtId="0" fontId="25" fillId="3" borderId="1" xfId="0" applyFont="1" applyFill="1" applyBorder="1" applyAlignment="1">
      <alignment horizontal="center" vertical="center"/>
    </xf>
    <xf numFmtId="0" fontId="0" fillId="3" borderId="39" xfId="0" applyFill="1" applyBorder="1" applyAlignment="1">
      <alignment horizontal="right" vertical="center"/>
    </xf>
    <xf numFmtId="0" fontId="32" fillId="0" borderId="1" xfId="0" applyFont="1" applyBorder="1" applyAlignment="1">
      <alignment horizontal="center" vertical="center"/>
    </xf>
    <xf numFmtId="0" fontId="40" fillId="3" borderId="62" xfId="0" applyFont="1" applyFill="1" applyBorder="1" applyAlignment="1">
      <alignment horizontal="center" vertical="center"/>
    </xf>
    <xf numFmtId="0" fontId="19" fillId="3" borderId="38" xfId="0" applyFont="1" applyFill="1" applyBorder="1"/>
    <xf numFmtId="43" fontId="39" fillId="3" borderId="1" xfId="0" applyNumberFormat="1" applyFont="1" applyFill="1" applyBorder="1" applyAlignment="1">
      <alignment horizontal="center" vertical="center"/>
    </xf>
    <xf numFmtId="0" fontId="9" fillId="2" borderId="64" xfId="0" applyFont="1" applyFill="1" applyBorder="1" applyAlignment="1">
      <alignment horizontal="center" vertical="center" textRotation="90" wrapText="1"/>
    </xf>
    <xf numFmtId="0" fontId="6" fillId="2" borderId="31" xfId="0" applyFont="1" applyFill="1" applyBorder="1" applyAlignment="1">
      <alignment horizontal="center" vertical="center"/>
    </xf>
    <xf numFmtId="0" fontId="18" fillId="3" borderId="62" xfId="0" applyFont="1" applyFill="1" applyBorder="1" applyAlignment="1">
      <alignment horizontal="center" vertical="center"/>
    </xf>
    <xf numFmtId="0" fontId="0" fillId="3" borderId="62" xfId="0" applyFill="1" applyBorder="1" applyAlignment="1">
      <alignment horizontal="center" vertical="center"/>
    </xf>
    <xf numFmtId="43" fontId="39" fillId="0" borderId="1" xfId="0" applyNumberFormat="1" applyFont="1" applyBorder="1" applyAlignment="1">
      <alignment vertical="center"/>
    </xf>
    <xf numFmtId="0" fontId="0" fillId="0" borderId="0" xfId="0" applyAlignment="1">
      <alignment horizontal="center" vertical="center"/>
    </xf>
    <xf numFmtId="43" fontId="39" fillId="3" borderId="19" xfId="0" applyNumberFormat="1" applyFont="1" applyFill="1" applyBorder="1" applyAlignment="1">
      <alignment vertical="center"/>
    </xf>
    <xf numFmtId="0" fontId="11" fillId="0" borderId="29" xfId="0" applyFont="1" applyBorder="1"/>
    <xf numFmtId="0" fontId="25" fillId="0" borderId="1" xfId="0" applyFont="1" applyBorder="1" applyAlignment="1">
      <alignment horizontal="center" vertical="center"/>
    </xf>
    <xf numFmtId="43" fontId="39" fillId="0" borderId="4" xfId="0" applyNumberFormat="1" applyFont="1" applyBorder="1" applyAlignment="1">
      <alignment vertical="center"/>
    </xf>
    <xf numFmtId="43" fontId="39" fillId="0" borderId="19" xfId="0" applyNumberFormat="1" applyFont="1" applyBorder="1" applyAlignment="1">
      <alignment horizontal="center" vertical="center"/>
    </xf>
    <xf numFmtId="43" fontId="46" fillId="46" borderId="1" xfId="0" applyNumberFormat="1" applyFont="1" applyFill="1" applyBorder="1" applyAlignment="1">
      <alignment horizontal="right" vertical="center"/>
    </xf>
    <xf numFmtId="0" fontId="49" fillId="3" borderId="44" xfId="0" applyFont="1" applyFill="1" applyBorder="1" applyAlignment="1">
      <alignment horizontal="center" vertical="center"/>
    </xf>
    <xf numFmtId="43" fontId="49" fillId="0" borderId="41" xfId="0" applyNumberFormat="1" applyFont="1" applyBorder="1" applyAlignment="1">
      <alignment horizontal="center" vertical="center"/>
    </xf>
    <xf numFmtId="0" fontId="29" fillId="3" borderId="68" xfId="0" applyFont="1" applyFill="1" applyBorder="1" applyAlignment="1">
      <alignment horizontal="center" vertical="top"/>
    </xf>
    <xf numFmtId="0" fontId="11" fillId="0" borderId="68" xfId="0" applyFont="1" applyBorder="1"/>
    <xf numFmtId="0" fontId="11" fillId="0" borderId="69" xfId="0" applyFont="1" applyBorder="1"/>
    <xf numFmtId="0" fontId="29" fillId="3" borderId="67" xfId="0" applyFont="1" applyFill="1" applyBorder="1" applyAlignment="1">
      <alignment horizontal="center" vertical="top"/>
    </xf>
    <xf numFmtId="0" fontId="4" fillId="3" borderId="58" xfId="0" applyFont="1" applyFill="1" applyBorder="1" applyAlignment="1">
      <alignment horizontal="center" vertical="center"/>
    </xf>
    <xf numFmtId="0" fontId="11" fillId="0" borderId="59" xfId="0" applyFont="1" applyBorder="1"/>
    <xf numFmtId="0" fontId="11" fillId="0" borderId="60" xfId="0" applyFont="1" applyBorder="1"/>
    <xf numFmtId="0" fontId="11" fillId="0" borderId="70" xfId="0" applyFont="1" applyBorder="1"/>
    <xf numFmtId="0" fontId="0" fillId="3" borderId="39" xfId="0" applyFill="1" applyBorder="1" applyAlignment="1">
      <alignment vertical="center"/>
    </xf>
    <xf numFmtId="0" fontId="6" fillId="3" borderId="62" xfId="0" applyFont="1" applyFill="1" applyBorder="1" applyAlignment="1">
      <alignment horizontal="left"/>
    </xf>
    <xf numFmtId="0" fontId="6" fillId="3" borderId="35" xfId="0" applyFont="1" applyFill="1" applyBorder="1" applyAlignment="1">
      <alignment horizontal="left"/>
    </xf>
    <xf numFmtId="0" fontId="64" fillId="3" borderId="1" xfId="9" applyFill="1" applyBorder="1" applyAlignment="1">
      <alignment horizontal="center" vertical="center"/>
    </xf>
    <xf numFmtId="0" fontId="19" fillId="3" borderId="39" xfId="0" applyFont="1" applyFill="1" applyBorder="1" applyAlignment="1">
      <alignment vertical="center"/>
    </xf>
    <xf numFmtId="0" fontId="24" fillId="2" borderId="64" xfId="0" applyFont="1" applyFill="1" applyBorder="1" applyAlignment="1">
      <alignment horizontal="center" vertical="center" textRotation="90" wrapText="1"/>
    </xf>
    <xf numFmtId="0" fontId="36" fillId="3" borderId="62" xfId="0" applyFont="1" applyFill="1" applyBorder="1" applyAlignment="1">
      <alignment horizontal="center"/>
    </xf>
    <xf numFmtId="0" fontId="22" fillId="3" borderId="1" xfId="0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vertical="center"/>
    </xf>
    <xf numFmtId="0" fontId="21" fillId="3" borderId="35" xfId="0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0" fontId="35" fillId="3" borderId="62" xfId="0" applyFont="1" applyFill="1" applyBorder="1" applyAlignment="1">
      <alignment horizontal="center"/>
    </xf>
    <xf numFmtId="0" fontId="32" fillId="3" borderId="62" xfId="0" applyFont="1" applyFill="1" applyBorder="1" applyAlignment="1">
      <alignment horizontal="left" vertical="top"/>
    </xf>
    <xf numFmtId="0" fontId="18" fillId="2" borderId="38" xfId="0" applyFont="1" applyFill="1" applyBorder="1" applyAlignment="1">
      <alignment horizontal="center" vertical="center"/>
    </xf>
    <xf numFmtId="0" fontId="22" fillId="3" borderId="1" xfId="0" applyFont="1" applyFill="1" applyBorder="1" applyAlignment="1">
      <alignment horizontal="left" vertical="center"/>
    </xf>
    <xf numFmtId="0" fontId="34" fillId="3" borderId="62" xfId="0" applyFont="1" applyFill="1" applyBorder="1" applyAlignment="1">
      <alignment horizontal="left"/>
    </xf>
    <xf numFmtId="0" fontId="43" fillId="3" borderId="19" xfId="0" applyFont="1" applyFill="1" applyBorder="1" applyAlignment="1">
      <alignment horizontal="left" vertical="center"/>
    </xf>
    <xf numFmtId="0" fontId="21" fillId="3" borderId="19" xfId="0" applyFont="1" applyFill="1" applyBorder="1" applyAlignment="1">
      <alignment horizontal="left" vertical="center"/>
    </xf>
    <xf numFmtId="0" fontId="18" fillId="2" borderId="64" xfId="0" applyFont="1" applyFill="1" applyBorder="1" applyAlignment="1">
      <alignment horizontal="center" vertical="center" textRotation="90"/>
    </xf>
    <xf numFmtId="0" fontId="48" fillId="3" borderId="37" xfId="0" applyFont="1" applyFill="1" applyBorder="1"/>
    <xf numFmtId="0" fontId="32" fillId="0" borderId="0" xfId="0" applyFont="1" applyAlignment="1">
      <alignment horizontal="center"/>
    </xf>
    <xf numFmtId="0" fontId="43" fillId="3" borderId="1" xfId="0" applyFont="1" applyFill="1" applyBorder="1" applyAlignment="1">
      <alignment vertical="center"/>
    </xf>
    <xf numFmtId="0" fontId="13" fillId="3" borderId="49" xfId="0" applyFont="1" applyFill="1" applyBorder="1"/>
    <xf numFmtId="0" fontId="13" fillId="3" borderId="64" xfId="0" applyFont="1" applyFill="1" applyBorder="1"/>
    <xf numFmtId="0" fontId="52" fillId="3" borderId="64" xfId="0" applyFont="1" applyFill="1" applyBorder="1"/>
    <xf numFmtId="0" fontId="52" fillId="3" borderId="64" xfId="0" applyFont="1" applyFill="1" applyBorder="1" applyAlignment="1">
      <alignment horizontal="right"/>
    </xf>
    <xf numFmtId="0" fontId="6" fillId="2" borderId="31" xfId="0" applyFont="1" applyFill="1" applyBorder="1" applyAlignment="1">
      <alignment horizontal="center"/>
    </xf>
    <xf numFmtId="0" fontId="51" fillId="3" borderId="62" xfId="0" applyFont="1" applyFill="1" applyBorder="1"/>
    <xf numFmtId="0" fontId="52" fillId="3" borderId="62" xfId="0" applyFont="1" applyFill="1" applyBorder="1" applyAlignment="1">
      <alignment vertical="center"/>
    </xf>
    <xf numFmtId="0" fontId="53" fillId="3" borderId="62" xfId="0" applyFont="1" applyFill="1" applyBorder="1" applyAlignment="1">
      <alignment horizontal="center"/>
    </xf>
    <xf numFmtId="0" fontId="54" fillId="4" borderId="64" xfId="0" applyFont="1" applyFill="1" applyBorder="1"/>
    <xf numFmtId="0" fontId="115" fillId="0" borderId="0" xfId="0" applyFont="1" applyAlignment="1">
      <alignment horizontal="center"/>
    </xf>
    <xf numFmtId="0" fontId="51" fillId="0" borderId="0" xfId="0" applyFont="1" applyAlignment="1">
      <alignment horizontal="center"/>
    </xf>
    <xf numFmtId="0" fontId="77" fillId="7" borderId="81" xfId="3" applyFont="1" applyFill="1" applyBorder="1" applyAlignment="1" applyProtection="1">
      <alignment horizontal="center"/>
    </xf>
    <xf numFmtId="0" fontId="77" fillId="7" borderId="72" xfId="3" applyFont="1" applyFill="1" applyBorder="1" applyAlignment="1" applyProtection="1">
      <alignment horizontal="center"/>
    </xf>
    <xf numFmtId="0" fontId="77" fillId="7" borderId="0" xfId="3" applyFont="1" applyFill="1" applyAlignment="1" applyProtection="1">
      <alignment horizontal="center"/>
    </xf>
    <xf numFmtId="0" fontId="61" fillId="0" borderId="62" xfId="4" quotePrefix="1" applyFont="1" applyAlignment="1">
      <alignment horizontal="center"/>
    </xf>
    <xf numFmtId="0" fontId="61" fillId="0" borderId="62" xfId="4" applyFont="1" applyAlignment="1">
      <alignment horizontal="center"/>
    </xf>
    <xf numFmtId="0" fontId="69" fillId="3" borderId="62" xfId="0" applyFont="1" applyFill="1" applyBorder="1" applyAlignment="1">
      <alignment horizontal="center" vertical="center"/>
    </xf>
    <xf numFmtId="0" fontId="60" fillId="0" borderId="62" xfId="0" applyFont="1" applyBorder="1"/>
  </cellXfs>
  <cellStyles count="59">
    <cellStyle name="20% - Accent1 2" xfId="34" xr:uid="{8F345952-FC2E-4B88-A710-0F8FDE88BE9F}"/>
    <cellStyle name="20% - Accent2 2" xfId="38" xr:uid="{18F2D622-1EAB-4697-8274-A4F63BF702F5}"/>
    <cellStyle name="20% - Accent3 2" xfId="42" xr:uid="{D5328B71-7914-45E3-B715-DDFA7F5E0AFB}"/>
    <cellStyle name="20% - Accent4 2" xfId="46" xr:uid="{D11393D6-24D2-40FA-A6D5-CFAD3042BE0C}"/>
    <cellStyle name="20% - Accent5 2" xfId="50" xr:uid="{33CCE21D-B855-431E-9D8E-EC5CC2265485}"/>
    <cellStyle name="20% - Accent6 2" xfId="54" xr:uid="{E997640F-626B-4631-B043-27AAD67C28BB}"/>
    <cellStyle name="40% - Accent1 2" xfId="35" xr:uid="{144E0BB1-EB84-4D77-B806-9EA0E7F4FDC5}"/>
    <cellStyle name="40% - Accent2 2" xfId="39" xr:uid="{3E568743-1A57-4AD9-8A5E-F6A57F31A38E}"/>
    <cellStyle name="40% - Accent3 2" xfId="43" xr:uid="{3BE80623-6632-4BE9-8BC8-D21AEC8AB05B}"/>
    <cellStyle name="40% - Accent4 2" xfId="47" xr:uid="{F8C27DF1-D484-431C-B68A-9C593580D44E}"/>
    <cellStyle name="40% - Accent5 2" xfId="51" xr:uid="{4A09D804-1538-4076-A8D9-29424EAE409B}"/>
    <cellStyle name="40% - Accent6 2" xfId="55" xr:uid="{B9B16A77-9C94-4849-B3C5-F8867AABA70F}"/>
    <cellStyle name="60% - Accent1 2" xfId="36" xr:uid="{F6B79EED-8C88-489F-AC59-7A88D701963A}"/>
    <cellStyle name="60% - Accent2 2" xfId="40" xr:uid="{CF36A5D6-5283-41DF-B1B5-6000D4BDA181}"/>
    <cellStyle name="60% - Accent3 2" xfId="44" xr:uid="{FCCC59C7-A6E9-4EF7-9EA7-99EFC1428845}"/>
    <cellStyle name="60% - Accent4 2" xfId="48" xr:uid="{91F1854A-185C-43D8-9E4C-46F0A1E1209D}"/>
    <cellStyle name="60% - Accent5 2" xfId="52" xr:uid="{D3E6D3BC-97D3-4E6E-98CA-1BAEC52A621A}"/>
    <cellStyle name="60% - Accent6 2" xfId="56" xr:uid="{3D7C6A01-1CD7-4404-8506-1BCDC3881D7A}"/>
    <cellStyle name="Accent1 2" xfId="33" xr:uid="{2F9E84AE-073D-4DD9-8CB3-10180A8D0BB0}"/>
    <cellStyle name="Accent2 2" xfId="37" xr:uid="{56BEDDD7-199A-481C-8299-5ADABE31D762}"/>
    <cellStyle name="Accent3 2" xfId="41" xr:uid="{33F7D13B-1AF6-41F0-84C3-9236EB055668}"/>
    <cellStyle name="Accent4 2" xfId="45" xr:uid="{F493AA88-051B-49D8-BFD9-EF0C7D248AB0}"/>
    <cellStyle name="Accent5 2" xfId="49" xr:uid="{76E9DCCA-090F-4320-A0AE-6F8E8B14A8E6}"/>
    <cellStyle name="Accent6 2" xfId="53" xr:uid="{143A1556-FD98-4A97-9045-6C2BBF8FE496}"/>
    <cellStyle name="Bad 2" xfId="28" xr:uid="{36B6DE73-21A1-46AA-8E41-684EBEB460DD}"/>
    <cellStyle name="Calculation" xfId="17" builtinId="22" customBuiltin="1"/>
    <cellStyle name="Check Cell" xfId="19" builtinId="23" customBuiltin="1"/>
    <cellStyle name="Comma" xfId="1" builtinId="3"/>
    <cellStyle name="Comma 2" xfId="5" xr:uid="{00000000-0005-0000-0000-000001000000}"/>
    <cellStyle name="Comma 2 2" xfId="10" xr:uid="{00000000-0005-0000-0000-000002000000}"/>
    <cellStyle name="Comma 3" xfId="24" xr:uid="{8350D677-8B53-44A2-98CC-BB3E685848E5}"/>
    <cellStyle name="Comma 4" xfId="58" xr:uid="{8BA297B8-3F5D-45AE-A929-1719EDB315B4}"/>
    <cellStyle name="Comma 4 2" xfId="8" xr:uid="{00000000-0005-0000-0000-000003000000}"/>
    <cellStyle name="Comma_PatrLeon - Base Datos Inversiones 2004 2" xfId="6" xr:uid="{00000000-0005-0000-0000-000004000000}"/>
    <cellStyle name="Explanatory Text 2" xfId="32" xr:uid="{54BE2F0A-8589-4C5C-9F19-DE33E20F5A64}"/>
    <cellStyle name="Good" xfId="3" builtinId="26"/>
    <cellStyle name="Good 2" xfId="27" xr:uid="{F2BA3CDA-B73B-449B-A562-823A85A43A1E}"/>
    <cellStyle name="Heading 1" xfId="12" builtinId="16" customBuiltin="1"/>
    <cellStyle name="Heading 2" xfId="13" builtinId="17" customBuiltin="1"/>
    <cellStyle name="Heading 3" xfId="14" builtinId="18" customBuiltin="1"/>
    <cellStyle name="Heading 4 2" xfId="26" xr:uid="{E3258475-7468-467C-A5FD-E930B605AACD}"/>
    <cellStyle name="Hyperlink" xfId="9" builtinId="8"/>
    <cellStyle name="Input" xfId="15" builtinId="20" customBuiltin="1"/>
    <cellStyle name="Linked Cell" xfId="18" builtinId="24" customBuiltin="1"/>
    <cellStyle name="Neutral 2" xfId="29" xr:uid="{E895306D-1D8A-43C7-9B5A-2137F1A60F6F}"/>
    <cellStyle name="Normal" xfId="0" builtinId="0"/>
    <cellStyle name="Normal 2" xfId="4" xr:uid="{00000000-0005-0000-0000-000008000000}"/>
    <cellStyle name="Normal 2 2" xfId="11" xr:uid="{00000000-0005-0000-0000-000009000000}"/>
    <cellStyle name="Normal 3" xfId="23" xr:uid="{59D0D7B1-EB80-489E-98ED-6A69581850B7}"/>
    <cellStyle name="Normal 4" xfId="57" xr:uid="{0974C337-C012-4CC2-B889-6CD19EEBB43E}"/>
    <cellStyle name="Normal_AnexoD" xfId="21" xr:uid="{A75B032E-10C8-4267-9C7B-09563C18058A}"/>
    <cellStyle name="Normal_IR2COM~1" xfId="22" xr:uid="{45314E13-D304-49B2-9EF8-59C3B4B1BA37}"/>
    <cellStyle name="Note 2" xfId="31" xr:uid="{9A9D22A3-51B9-45FE-83AD-8B50030DF0B3}"/>
    <cellStyle name="Output" xfId="16" builtinId="21" customBuiltin="1"/>
    <cellStyle name="Percent" xfId="2" builtinId="5"/>
    <cellStyle name="Percent 2" xfId="7" xr:uid="{00000000-0005-0000-0000-00000B000000}"/>
    <cellStyle name="Title 2" xfId="25" xr:uid="{4D20BC2C-A7F9-4937-A9D3-D121D962F1E8}"/>
    <cellStyle name="Total" xfId="20" builtinId="25" customBuiltin="1"/>
    <cellStyle name="Warning Text 2" xfId="30" xr:uid="{7C5A3EFE-7A00-44C6-A697-A47EC879AD3A}"/>
  </cellStyles>
  <dxfs count="22">
    <dxf>
      <font>
        <color rgb="FFFFFFFF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none"/>
      </fill>
    </dxf>
    <dxf>
      <font>
        <color theme="0"/>
      </font>
    </dxf>
    <dxf>
      <font>
        <color theme="0"/>
      </font>
    </dxf>
    <dxf>
      <font>
        <color theme="0"/>
      </font>
    </dxf>
    <dxf>
      <alignment horizontal="general" vertical="bottom" textRotation="0" wrapText="1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numFmt numFmtId="30" formatCode="@"/>
      <alignment horizontal="general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numFmt numFmtId="30" formatCode="@"/>
      <alignment horizontal="general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numFmt numFmtId="30" formatCode="@"/>
      <alignment horizontal="general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numFmt numFmtId="30" formatCode="@"/>
      <alignment horizontal="general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numFmt numFmtId="30" formatCode="@"/>
      <alignment horizontal="general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numFmt numFmtId="30" formatCode="@"/>
      <alignment horizontal="general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numFmt numFmtId="30" formatCode="@"/>
      <alignment horizontal="general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numFmt numFmtId="30" formatCode="@"/>
      <alignment horizontal="general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general" vertical="bottom" textRotation="0" wrapText="1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family val="2"/>
        <scheme val="minor"/>
      </font>
      <fill>
        <patternFill patternType="solid">
          <fgColor indexed="64"/>
          <bgColor rgb="FF5EB64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1.xml"/><Relationship Id="rId30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47625</xdr:colOff>
      <xdr:row>1</xdr:row>
      <xdr:rowOff>104775</xdr:rowOff>
    </xdr:from>
    <xdr:to>
      <xdr:col>3</xdr:col>
      <xdr:colOff>685800</xdr:colOff>
      <xdr:row>6</xdr:row>
      <xdr:rowOff>28575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897" t="9427" r="54680" b="5731"/>
        <a:stretch>
          <a:fillRect/>
        </a:stretch>
      </xdr:blipFill>
      <xdr:spPr bwMode="auto">
        <a:xfrm>
          <a:off x="295275" y="171450"/>
          <a:ext cx="1038225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</xdr:row>
      <xdr:rowOff>47625</xdr:rowOff>
    </xdr:from>
    <xdr:to>
      <xdr:col>5</xdr:col>
      <xdr:colOff>19050</xdr:colOff>
      <xdr:row>5</xdr:row>
      <xdr:rowOff>428625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897" t="9427" r="54680" b="5731"/>
        <a:stretch>
          <a:fillRect/>
        </a:stretch>
      </xdr:blipFill>
      <xdr:spPr bwMode="auto">
        <a:xfrm>
          <a:off x="180975" y="114300"/>
          <a:ext cx="1028700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28575</xdr:colOff>
      <xdr:row>1</xdr:row>
      <xdr:rowOff>114300</xdr:rowOff>
    </xdr:from>
    <xdr:ext cx="1181100" cy="1209675"/>
    <xdr:pic>
      <xdr:nvPicPr>
        <xdr:cNvPr id="2" name="image3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685800</xdr:colOff>
      <xdr:row>13</xdr:row>
      <xdr:rowOff>0</xdr:rowOff>
    </xdr:from>
    <xdr:ext cx="38100" cy="762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 flipH="1">
          <a:off x="5079300" y="3741900"/>
          <a:ext cx="533400" cy="762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57150</xdr:colOff>
      <xdr:row>84</xdr:row>
      <xdr:rowOff>19050</xdr:rowOff>
    </xdr:from>
    <xdr:ext cx="495300" cy="333375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/>
      </xdr:nvSpPr>
      <xdr:spPr>
        <a:xfrm>
          <a:off x="5103113" y="3618075"/>
          <a:ext cx="4857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 i="0" u="none" strike="noStrike">
              <a:solidFill>
                <a:srgbClr val="000000"/>
              </a:solidFill>
              <a:latin typeface="Arial"/>
              <a:ea typeface="Arial"/>
              <a:cs typeface="Arial"/>
              <a:sym typeface="Arial"/>
            </a:rPr>
            <a:t>X.</a:t>
          </a:r>
          <a:endParaRPr sz="1400"/>
        </a:p>
      </xdr:txBody>
    </xdr:sp>
    <xdr:clientData fLocksWithSheet="0"/>
  </xdr:oneCellAnchor>
  <xdr:oneCellAnchor>
    <xdr:from>
      <xdr:col>1</xdr:col>
      <xdr:colOff>38100</xdr:colOff>
      <xdr:row>70</xdr:row>
      <xdr:rowOff>0</xdr:rowOff>
    </xdr:from>
    <xdr:ext cx="504825" cy="409575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/>
      </xdr:nvSpPr>
      <xdr:spPr>
        <a:xfrm>
          <a:off x="5098350" y="3579975"/>
          <a:ext cx="495300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 i="0" u="none" strike="noStrike">
              <a:solidFill>
                <a:srgbClr val="000000"/>
              </a:solidFill>
              <a:latin typeface="Arial"/>
              <a:ea typeface="Arial"/>
              <a:cs typeface="Arial"/>
              <a:sym typeface="Arial"/>
            </a:rPr>
            <a:t>VIII.</a:t>
          </a:r>
          <a:endParaRPr sz="1400"/>
        </a:p>
      </xdr:txBody>
    </xdr:sp>
    <xdr:clientData fLocksWithSheet="0"/>
  </xdr:oneCellAnchor>
  <xdr:oneCellAnchor>
    <xdr:from>
      <xdr:col>1</xdr:col>
      <xdr:colOff>38100</xdr:colOff>
      <xdr:row>63</xdr:row>
      <xdr:rowOff>28575</xdr:rowOff>
    </xdr:from>
    <xdr:ext cx="504825" cy="371475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/>
      </xdr:nvSpPr>
      <xdr:spPr>
        <a:xfrm>
          <a:off x="5098350" y="3599025"/>
          <a:ext cx="495300" cy="3619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 i="0" u="none" strike="noStrike">
              <a:solidFill>
                <a:srgbClr val="000000"/>
              </a:solidFill>
              <a:latin typeface="Arial"/>
              <a:ea typeface="Arial"/>
              <a:cs typeface="Arial"/>
              <a:sym typeface="Arial"/>
            </a:rPr>
            <a:t>VII.</a:t>
          </a:r>
          <a:endParaRPr sz="1400"/>
        </a:p>
      </xdr:txBody>
    </xdr:sp>
    <xdr:clientData fLocksWithSheet="0"/>
  </xdr:oneCellAnchor>
  <xdr:oneCellAnchor>
    <xdr:from>
      <xdr:col>1</xdr:col>
      <xdr:colOff>28575</xdr:colOff>
      <xdr:row>1</xdr:row>
      <xdr:rowOff>9525</xdr:rowOff>
    </xdr:from>
    <xdr:ext cx="990600" cy="1009650"/>
    <xdr:pic>
      <xdr:nvPicPr>
        <xdr:cNvPr id="2" name="image3.pn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76200</xdr:colOff>
      <xdr:row>1</xdr:row>
      <xdr:rowOff>28575</xdr:rowOff>
    </xdr:from>
    <xdr:ext cx="1095375" cy="1123950"/>
    <xdr:pic>
      <xdr:nvPicPr>
        <xdr:cNvPr id="2" name="image5.pn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47625</xdr:rowOff>
    </xdr:from>
    <xdr:ext cx="619125" cy="628650"/>
    <xdr:pic>
      <xdr:nvPicPr>
        <xdr:cNvPr id="2" name="image4.png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76200</xdr:colOff>
      <xdr:row>3</xdr:row>
      <xdr:rowOff>0</xdr:rowOff>
    </xdr:from>
    <xdr:to>
      <xdr:col>13</xdr:col>
      <xdr:colOff>353314</xdr:colOff>
      <xdr:row>30</xdr:row>
      <xdr:rowOff>38823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00" y="571500"/>
          <a:ext cx="6373114" cy="518232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e3039fc6c3f9b6d3/GBJM%20Fusi&#243;n/Clientes/Empresas%20Familia%20GASSO/Montserrat%20Gass&#243;%20Diez/MGD-%20Borrador%20IR-1%202021%20%20NO%20UTILIZAR%20ESTA%20ARCHIV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exo RG"/>
      <sheetName val="Anexo RD"/>
      <sheetName val="Anexo B"/>
      <sheetName val="Anexo A"/>
      <sheetName val="IR-1"/>
      <sheetName val="Anticipos"/>
      <sheetName val="1. Ingresos Según Terceros DGII"/>
      <sheetName val="1.b Detalle Honorarios DGII"/>
      <sheetName val="2. Intereses Ganados"/>
      <sheetName val="3. Dividendos"/>
      <sheetName val="4. Salarios"/>
      <sheetName val="5. Detalle Patrimonio"/>
      <sheetName val="6. Anticipos Pagados 202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CA2F3C0-3876-4F9C-B821-2570838D4526}" name="Tabla2" displayName="Tabla2" ref="A1:K7" totalsRowShown="0" headerRowDxfId="21" dataDxfId="19" headerRowBorderDxfId="20" tableBorderDxfId="18" totalsRowBorderDxfId="17">
  <autoFilter ref="A1:K7" xr:uid="{2CA2F3C0-3876-4F9C-B821-2570838D4526}"/>
  <tableColumns count="11">
    <tableColumn id="1" xr3:uid="{02FC17C2-71F8-4A3E-B98A-752E25EE01FF}" name="RNC_CEDULA_NCF" dataDxfId="16"/>
    <tableColumn id="2" xr3:uid="{72361E75-63B4-4A8E-A23F-3132C602942A}" name="NOMBRE" dataDxfId="15"/>
    <tableColumn id="3" xr3:uid="{B972BBF3-B3B5-4637-BBAA-6505D2198CA1}" name="ANOFISCAL" dataDxfId="14"/>
    <tableColumn id="4" xr3:uid="{38746F06-B9A5-46F7-85BC-3821C510909D}" name="PERIODO" dataDxfId="13"/>
    <tableColumn id="5" xr3:uid="{4CABEB0B-EE2F-4129-B765-BFC8DAC2A34E}" name="NUMERO_NCF" dataDxfId="12"/>
    <tableColumn id="6" xr3:uid="{392C2E3C-39D6-45D8-B891-9A1A33A4C00F}" name="FECHA_COMPROBANTE" dataDxfId="11"/>
    <tableColumn id="7" xr3:uid="{577EBA97-D3DF-4164-B8D6-C9E14359D73A}" name="TIPO_NCF" dataDxfId="10"/>
    <tableColumn id="8" xr3:uid="{36242CE9-389D-4009-ABD5-126883C266E8}" name="TIPO_COSTO_GASTO" dataDxfId="9"/>
    <tableColumn id="9" xr3:uid="{DBAB96DE-EAE2-49D0-B36C-B85C49D40579}" name="MONTO_FACTURADO" dataDxfId="8"/>
    <tableColumn id="10" xr3:uid="{322237C3-EF35-4E74-8C94-E0558619A7FE}" name="ITBIS_RETENIDO" dataDxfId="7"/>
    <tableColumn id="11" xr3:uid="{1BAB1C78-5ADC-42A0-B694-BA1DAF0151E9}" name="ITBIS_FACTURADO" dataDxfId="6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211B7C-DCDA-4FD1-A321-76A4CD322069}">
  <sheetPr codeName="Sheet1">
    <tabColor theme="0" tint="-0.34998626667073579"/>
  </sheetPr>
  <dimension ref="A1:BB1294"/>
  <sheetViews>
    <sheetView zoomScale="70" zoomScaleNormal="70" workbookViewId="0">
      <selection activeCell="D17" sqref="D17:I17"/>
    </sheetView>
  </sheetViews>
  <sheetFormatPr defaultColWidth="0" defaultRowHeight="12.75" customHeight="1" zeroHeight="1"/>
  <cols>
    <col min="1" max="1" width="1" style="420" customWidth="1"/>
    <col min="2" max="2" width="2.6640625" style="423" customWidth="1"/>
    <col min="3" max="3" width="6" style="423" customWidth="1"/>
    <col min="4" max="4" width="12.109375" style="423" customWidth="1"/>
    <col min="5" max="6" width="9.109375" style="423" customWidth="1"/>
    <col min="7" max="8" width="9" style="423" customWidth="1"/>
    <col min="9" max="14" width="9.109375" style="423" customWidth="1"/>
    <col min="15" max="15" width="19.6640625" style="423" customWidth="1"/>
    <col min="16" max="20" width="9.109375" style="423" customWidth="1"/>
    <col min="21" max="21" width="11" style="423" bestFit="1" customWidth="1"/>
    <col min="22" max="26" width="9.109375" style="423" customWidth="1"/>
    <col min="27" max="27" width="4.6640625" style="445" customWidth="1"/>
    <col min="28" max="28" width="0.88671875" style="411" customWidth="1"/>
    <col min="29" max="29" width="0" style="410" hidden="1" customWidth="1"/>
    <col min="30" max="54" width="0" style="411" hidden="1" customWidth="1"/>
    <col min="55" max="256" width="0" style="423" hidden="1"/>
    <col min="257" max="257" width="1" style="423" customWidth="1"/>
    <col min="258" max="258" width="2.6640625" style="423" customWidth="1"/>
    <col min="259" max="259" width="6" style="423" customWidth="1"/>
    <col min="260" max="260" width="12.109375" style="423" customWidth="1"/>
    <col min="261" max="262" width="9.109375" style="423" customWidth="1"/>
    <col min="263" max="264" width="9" style="423" customWidth="1"/>
    <col min="265" max="270" width="9.109375" style="423" customWidth="1"/>
    <col min="271" max="271" width="19.6640625" style="423" customWidth="1"/>
    <col min="272" max="276" width="9.109375" style="423" customWidth="1"/>
    <col min="277" max="277" width="11" style="423" bestFit="1" customWidth="1"/>
    <col min="278" max="282" width="9.109375" style="423" customWidth="1"/>
    <col min="283" max="283" width="4.6640625" style="423" customWidth="1"/>
    <col min="284" max="284" width="0.88671875" style="423" customWidth="1"/>
    <col min="285" max="512" width="0" style="423" hidden="1"/>
    <col min="513" max="513" width="1" style="423" customWidth="1"/>
    <col min="514" max="514" width="2.6640625" style="423" customWidth="1"/>
    <col min="515" max="515" width="6" style="423" customWidth="1"/>
    <col min="516" max="516" width="12.109375" style="423" customWidth="1"/>
    <col min="517" max="518" width="9.109375" style="423" customWidth="1"/>
    <col min="519" max="520" width="9" style="423" customWidth="1"/>
    <col min="521" max="526" width="9.109375" style="423" customWidth="1"/>
    <col min="527" max="527" width="19.6640625" style="423" customWidth="1"/>
    <col min="528" max="532" width="9.109375" style="423" customWidth="1"/>
    <col min="533" max="533" width="11" style="423" bestFit="1" customWidth="1"/>
    <col min="534" max="538" width="9.109375" style="423" customWidth="1"/>
    <col min="539" max="539" width="4.6640625" style="423" customWidth="1"/>
    <col min="540" max="540" width="0.88671875" style="423" customWidth="1"/>
    <col min="541" max="768" width="0" style="423" hidden="1"/>
    <col min="769" max="769" width="1" style="423" customWidth="1"/>
    <col min="770" max="770" width="2.6640625" style="423" customWidth="1"/>
    <col min="771" max="771" width="6" style="423" customWidth="1"/>
    <col min="772" max="772" width="12.109375" style="423" customWidth="1"/>
    <col min="773" max="774" width="9.109375" style="423" customWidth="1"/>
    <col min="775" max="776" width="9" style="423" customWidth="1"/>
    <col min="777" max="782" width="9.109375" style="423" customWidth="1"/>
    <col min="783" max="783" width="19.6640625" style="423" customWidth="1"/>
    <col min="784" max="788" width="9.109375" style="423" customWidth="1"/>
    <col min="789" max="789" width="11" style="423" bestFit="1" customWidth="1"/>
    <col min="790" max="794" width="9.109375" style="423" customWidth="1"/>
    <col min="795" max="795" width="4.6640625" style="423" customWidth="1"/>
    <col min="796" max="796" width="0.88671875" style="423" customWidth="1"/>
    <col min="797" max="1024" width="0" style="423" hidden="1"/>
    <col min="1025" max="1025" width="1" style="423" customWidth="1"/>
    <col min="1026" max="1026" width="2.6640625" style="423" customWidth="1"/>
    <col min="1027" max="1027" width="6" style="423" customWidth="1"/>
    <col min="1028" max="1028" width="12.109375" style="423" customWidth="1"/>
    <col min="1029" max="1030" width="9.109375" style="423" customWidth="1"/>
    <col min="1031" max="1032" width="9" style="423" customWidth="1"/>
    <col min="1033" max="1038" width="9.109375" style="423" customWidth="1"/>
    <col min="1039" max="1039" width="19.6640625" style="423" customWidth="1"/>
    <col min="1040" max="1044" width="9.109375" style="423" customWidth="1"/>
    <col min="1045" max="1045" width="11" style="423" bestFit="1" customWidth="1"/>
    <col min="1046" max="1050" width="9.109375" style="423" customWidth="1"/>
    <col min="1051" max="1051" width="4.6640625" style="423" customWidth="1"/>
    <col min="1052" max="1052" width="0.88671875" style="423" customWidth="1"/>
    <col min="1053" max="1280" width="0" style="423" hidden="1"/>
    <col min="1281" max="1281" width="1" style="423" customWidth="1"/>
    <col min="1282" max="1282" width="2.6640625" style="423" customWidth="1"/>
    <col min="1283" max="1283" width="6" style="423" customWidth="1"/>
    <col min="1284" max="1284" width="12.109375" style="423" customWidth="1"/>
    <col min="1285" max="1286" width="9.109375" style="423" customWidth="1"/>
    <col min="1287" max="1288" width="9" style="423" customWidth="1"/>
    <col min="1289" max="1294" width="9.109375" style="423" customWidth="1"/>
    <col min="1295" max="1295" width="19.6640625" style="423" customWidth="1"/>
    <col min="1296" max="1300" width="9.109375" style="423" customWidth="1"/>
    <col min="1301" max="1301" width="11" style="423" bestFit="1" customWidth="1"/>
    <col min="1302" max="1306" width="9.109375" style="423" customWidth="1"/>
    <col min="1307" max="1307" width="4.6640625" style="423" customWidth="1"/>
    <col min="1308" max="1308" width="0.88671875" style="423" customWidth="1"/>
    <col min="1309" max="1536" width="0" style="423" hidden="1"/>
    <col min="1537" max="1537" width="1" style="423" customWidth="1"/>
    <col min="1538" max="1538" width="2.6640625" style="423" customWidth="1"/>
    <col min="1539" max="1539" width="6" style="423" customWidth="1"/>
    <col min="1540" max="1540" width="12.109375" style="423" customWidth="1"/>
    <col min="1541" max="1542" width="9.109375" style="423" customWidth="1"/>
    <col min="1543" max="1544" width="9" style="423" customWidth="1"/>
    <col min="1545" max="1550" width="9.109375" style="423" customWidth="1"/>
    <col min="1551" max="1551" width="19.6640625" style="423" customWidth="1"/>
    <col min="1552" max="1556" width="9.109375" style="423" customWidth="1"/>
    <col min="1557" max="1557" width="11" style="423" bestFit="1" customWidth="1"/>
    <col min="1558" max="1562" width="9.109375" style="423" customWidth="1"/>
    <col min="1563" max="1563" width="4.6640625" style="423" customWidth="1"/>
    <col min="1564" max="1564" width="0.88671875" style="423" customWidth="1"/>
    <col min="1565" max="1792" width="0" style="423" hidden="1"/>
    <col min="1793" max="1793" width="1" style="423" customWidth="1"/>
    <col min="1794" max="1794" width="2.6640625" style="423" customWidth="1"/>
    <col min="1795" max="1795" width="6" style="423" customWidth="1"/>
    <col min="1796" max="1796" width="12.109375" style="423" customWidth="1"/>
    <col min="1797" max="1798" width="9.109375" style="423" customWidth="1"/>
    <col min="1799" max="1800" width="9" style="423" customWidth="1"/>
    <col min="1801" max="1806" width="9.109375" style="423" customWidth="1"/>
    <col min="1807" max="1807" width="19.6640625" style="423" customWidth="1"/>
    <col min="1808" max="1812" width="9.109375" style="423" customWidth="1"/>
    <col min="1813" max="1813" width="11" style="423" bestFit="1" customWidth="1"/>
    <col min="1814" max="1818" width="9.109375" style="423" customWidth="1"/>
    <col min="1819" max="1819" width="4.6640625" style="423" customWidth="1"/>
    <col min="1820" max="1820" width="0.88671875" style="423" customWidth="1"/>
    <col min="1821" max="2048" width="0" style="423" hidden="1"/>
    <col min="2049" max="2049" width="1" style="423" customWidth="1"/>
    <col min="2050" max="2050" width="2.6640625" style="423" customWidth="1"/>
    <col min="2051" max="2051" width="6" style="423" customWidth="1"/>
    <col min="2052" max="2052" width="12.109375" style="423" customWidth="1"/>
    <col min="2053" max="2054" width="9.109375" style="423" customWidth="1"/>
    <col min="2055" max="2056" width="9" style="423" customWidth="1"/>
    <col min="2057" max="2062" width="9.109375" style="423" customWidth="1"/>
    <col min="2063" max="2063" width="19.6640625" style="423" customWidth="1"/>
    <col min="2064" max="2068" width="9.109375" style="423" customWidth="1"/>
    <col min="2069" max="2069" width="11" style="423" bestFit="1" customWidth="1"/>
    <col min="2070" max="2074" width="9.109375" style="423" customWidth="1"/>
    <col min="2075" max="2075" width="4.6640625" style="423" customWidth="1"/>
    <col min="2076" max="2076" width="0.88671875" style="423" customWidth="1"/>
    <col min="2077" max="2304" width="0" style="423" hidden="1"/>
    <col min="2305" max="2305" width="1" style="423" customWidth="1"/>
    <col min="2306" max="2306" width="2.6640625" style="423" customWidth="1"/>
    <col min="2307" max="2307" width="6" style="423" customWidth="1"/>
    <col min="2308" max="2308" width="12.109375" style="423" customWidth="1"/>
    <col min="2309" max="2310" width="9.109375" style="423" customWidth="1"/>
    <col min="2311" max="2312" width="9" style="423" customWidth="1"/>
    <col min="2313" max="2318" width="9.109375" style="423" customWidth="1"/>
    <col min="2319" max="2319" width="19.6640625" style="423" customWidth="1"/>
    <col min="2320" max="2324" width="9.109375" style="423" customWidth="1"/>
    <col min="2325" max="2325" width="11" style="423" bestFit="1" customWidth="1"/>
    <col min="2326" max="2330" width="9.109375" style="423" customWidth="1"/>
    <col min="2331" max="2331" width="4.6640625" style="423" customWidth="1"/>
    <col min="2332" max="2332" width="0.88671875" style="423" customWidth="1"/>
    <col min="2333" max="2560" width="0" style="423" hidden="1"/>
    <col min="2561" max="2561" width="1" style="423" customWidth="1"/>
    <col min="2562" max="2562" width="2.6640625" style="423" customWidth="1"/>
    <col min="2563" max="2563" width="6" style="423" customWidth="1"/>
    <col min="2564" max="2564" width="12.109375" style="423" customWidth="1"/>
    <col min="2565" max="2566" width="9.109375" style="423" customWidth="1"/>
    <col min="2567" max="2568" width="9" style="423" customWidth="1"/>
    <col min="2569" max="2574" width="9.109375" style="423" customWidth="1"/>
    <col min="2575" max="2575" width="19.6640625" style="423" customWidth="1"/>
    <col min="2576" max="2580" width="9.109375" style="423" customWidth="1"/>
    <col min="2581" max="2581" width="11" style="423" bestFit="1" customWidth="1"/>
    <col min="2582" max="2586" width="9.109375" style="423" customWidth="1"/>
    <col min="2587" max="2587" width="4.6640625" style="423" customWidth="1"/>
    <col min="2588" max="2588" width="0.88671875" style="423" customWidth="1"/>
    <col min="2589" max="2816" width="0" style="423" hidden="1"/>
    <col min="2817" max="2817" width="1" style="423" customWidth="1"/>
    <col min="2818" max="2818" width="2.6640625" style="423" customWidth="1"/>
    <col min="2819" max="2819" width="6" style="423" customWidth="1"/>
    <col min="2820" max="2820" width="12.109375" style="423" customWidth="1"/>
    <col min="2821" max="2822" width="9.109375" style="423" customWidth="1"/>
    <col min="2823" max="2824" width="9" style="423" customWidth="1"/>
    <col min="2825" max="2830" width="9.109375" style="423" customWidth="1"/>
    <col min="2831" max="2831" width="19.6640625" style="423" customWidth="1"/>
    <col min="2832" max="2836" width="9.109375" style="423" customWidth="1"/>
    <col min="2837" max="2837" width="11" style="423" bestFit="1" customWidth="1"/>
    <col min="2838" max="2842" width="9.109375" style="423" customWidth="1"/>
    <col min="2843" max="2843" width="4.6640625" style="423" customWidth="1"/>
    <col min="2844" max="2844" width="0.88671875" style="423" customWidth="1"/>
    <col min="2845" max="3072" width="0" style="423" hidden="1"/>
    <col min="3073" max="3073" width="1" style="423" customWidth="1"/>
    <col min="3074" max="3074" width="2.6640625" style="423" customWidth="1"/>
    <col min="3075" max="3075" width="6" style="423" customWidth="1"/>
    <col min="3076" max="3076" width="12.109375" style="423" customWidth="1"/>
    <col min="3077" max="3078" width="9.109375" style="423" customWidth="1"/>
    <col min="3079" max="3080" width="9" style="423" customWidth="1"/>
    <col min="3081" max="3086" width="9.109375" style="423" customWidth="1"/>
    <col min="3087" max="3087" width="19.6640625" style="423" customWidth="1"/>
    <col min="3088" max="3092" width="9.109375" style="423" customWidth="1"/>
    <col min="3093" max="3093" width="11" style="423" bestFit="1" customWidth="1"/>
    <col min="3094" max="3098" width="9.109375" style="423" customWidth="1"/>
    <col min="3099" max="3099" width="4.6640625" style="423" customWidth="1"/>
    <col min="3100" max="3100" width="0.88671875" style="423" customWidth="1"/>
    <col min="3101" max="3328" width="0" style="423" hidden="1"/>
    <col min="3329" max="3329" width="1" style="423" customWidth="1"/>
    <col min="3330" max="3330" width="2.6640625" style="423" customWidth="1"/>
    <col min="3331" max="3331" width="6" style="423" customWidth="1"/>
    <col min="3332" max="3332" width="12.109375" style="423" customWidth="1"/>
    <col min="3333" max="3334" width="9.109375" style="423" customWidth="1"/>
    <col min="3335" max="3336" width="9" style="423" customWidth="1"/>
    <col min="3337" max="3342" width="9.109375" style="423" customWidth="1"/>
    <col min="3343" max="3343" width="19.6640625" style="423" customWidth="1"/>
    <col min="3344" max="3348" width="9.109375" style="423" customWidth="1"/>
    <col min="3349" max="3349" width="11" style="423" bestFit="1" customWidth="1"/>
    <col min="3350" max="3354" width="9.109375" style="423" customWidth="1"/>
    <col min="3355" max="3355" width="4.6640625" style="423" customWidth="1"/>
    <col min="3356" max="3356" width="0.88671875" style="423" customWidth="1"/>
    <col min="3357" max="3584" width="0" style="423" hidden="1"/>
    <col min="3585" max="3585" width="1" style="423" customWidth="1"/>
    <col min="3586" max="3586" width="2.6640625" style="423" customWidth="1"/>
    <col min="3587" max="3587" width="6" style="423" customWidth="1"/>
    <col min="3588" max="3588" width="12.109375" style="423" customWidth="1"/>
    <col min="3589" max="3590" width="9.109375" style="423" customWidth="1"/>
    <col min="3591" max="3592" width="9" style="423" customWidth="1"/>
    <col min="3593" max="3598" width="9.109375" style="423" customWidth="1"/>
    <col min="3599" max="3599" width="19.6640625" style="423" customWidth="1"/>
    <col min="3600" max="3604" width="9.109375" style="423" customWidth="1"/>
    <col min="3605" max="3605" width="11" style="423" bestFit="1" customWidth="1"/>
    <col min="3606" max="3610" width="9.109375" style="423" customWidth="1"/>
    <col min="3611" max="3611" width="4.6640625" style="423" customWidth="1"/>
    <col min="3612" max="3612" width="0.88671875" style="423" customWidth="1"/>
    <col min="3613" max="3840" width="0" style="423" hidden="1"/>
    <col min="3841" max="3841" width="1" style="423" customWidth="1"/>
    <col min="3842" max="3842" width="2.6640625" style="423" customWidth="1"/>
    <col min="3843" max="3843" width="6" style="423" customWidth="1"/>
    <col min="3844" max="3844" width="12.109375" style="423" customWidth="1"/>
    <col min="3845" max="3846" width="9.109375" style="423" customWidth="1"/>
    <col min="3847" max="3848" width="9" style="423" customWidth="1"/>
    <col min="3849" max="3854" width="9.109375" style="423" customWidth="1"/>
    <col min="3855" max="3855" width="19.6640625" style="423" customWidth="1"/>
    <col min="3856" max="3860" width="9.109375" style="423" customWidth="1"/>
    <col min="3861" max="3861" width="11" style="423" bestFit="1" customWidth="1"/>
    <col min="3862" max="3866" width="9.109375" style="423" customWidth="1"/>
    <col min="3867" max="3867" width="4.6640625" style="423" customWidth="1"/>
    <col min="3868" max="3868" width="0.88671875" style="423" customWidth="1"/>
    <col min="3869" max="4096" width="0" style="423" hidden="1"/>
    <col min="4097" max="4097" width="1" style="423" customWidth="1"/>
    <col min="4098" max="4098" width="2.6640625" style="423" customWidth="1"/>
    <col min="4099" max="4099" width="6" style="423" customWidth="1"/>
    <col min="4100" max="4100" width="12.109375" style="423" customWidth="1"/>
    <col min="4101" max="4102" width="9.109375" style="423" customWidth="1"/>
    <col min="4103" max="4104" width="9" style="423" customWidth="1"/>
    <col min="4105" max="4110" width="9.109375" style="423" customWidth="1"/>
    <col min="4111" max="4111" width="19.6640625" style="423" customWidth="1"/>
    <col min="4112" max="4116" width="9.109375" style="423" customWidth="1"/>
    <col min="4117" max="4117" width="11" style="423" bestFit="1" customWidth="1"/>
    <col min="4118" max="4122" width="9.109375" style="423" customWidth="1"/>
    <col min="4123" max="4123" width="4.6640625" style="423" customWidth="1"/>
    <col min="4124" max="4124" width="0.88671875" style="423" customWidth="1"/>
    <col min="4125" max="4352" width="0" style="423" hidden="1"/>
    <col min="4353" max="4353" width="1" style="423" customWidth="1"/>
    <col min="4354" max="4354" width="2.6640625" style="423" customWidth="1"/>
    <col min="4355" max="4355" width="6" style="423" customWidth="1"/>
    <col min="4356" max="4356" width="12.109375" style="423" customWidth="1"/>
    <col min="4357" max="4358" width="9.109375" style="423" customWidth="1"/>
    <col min="4359" max="4360" width="9" style="423" customWidth="1"/>
    <col min="4361" max="4366" width="9.109375" style="423" customWidth="1"/>
    <col min="4367" max="4367" width="19.6640625" style="423" customWidth="1"/>
    <col min="4368" max="4372" width="9.109375" style="423" customWidth="1"/>
    <col min="4373" max="4373" width="11" style="423" bestFit="1" customWidth="1"/>
    <col min="4374" max="4378" width="9.109375" style="423" customWidth="1"/>
    <col min="4379" max="4379" width="4.6640625" style="423" customWidth="1"/>
    <col min="4380" max="4380" width="0.88671875" style="423" customWidth="1"/>
    <col min="4381" max="4608" width="0" style="423" hidden="1"/>
    <col min="4609" max="4609" width="1" style="423" customWidth="1"/>
    <col min="4610" max="4610" width="2.6640625" style="423" customWidth="1"/>
    <col min="4611" max="4611" width="6" style="423" customWidth="1"/>
    <col min="4612" max="4612" width="12.109375" style="423" customWidth="1"/>
    <col min="4613" max="4614" width="9.109375" style="423" customWidth="1"/>
    <col min="4615" max="4616" width="9" style="423" customWidth="1"/>
    <col min="4617" max="4622" width="9.109375" style="423" customWidth="1"/>
    <col min="4623" max="4623" width="19.6640625" style="423" customWidth="1"/>
    <col min="4624" max="4628" width="9.109375" style="423" customWidth="1"/>
    <col min="4629" max="4629" width="11" style="423" bestFit="1" customWidth="1"/>
    <col min="4630" max="4634" width="9.109375" style="423" customWidth="1"/>
    <col min="4635" max="4635" width="4.6640625" style="423" customWidth="1"/>
    <col min="4636" max="4636" width="0.88671875" style="423" customWidth="1"/>
    <col min="4637" max="4864" width="0" style="423" hidden="1"/>
    <col min="4865" max="4865" width="1" style="423" customWidth="1"/>
    <col min="4866" max="4866" width="2.6640625" style="423" customWidth="1"/>
    <col min="4867" max="4867" width="6" style="423" customWidth="1"/>
    <col min="4868" max="4868" width="12.109375" style="423" customWidth="1"/>
    <col min="4869" max="4870" width="9.109375" style="423" customWidth="1"/>
    <col min="4871" max="4872" width="9" style="423" customWidth="1"/>
    <col min="4873" max="4878" width="9.109375" style="423" customWidth="1"/>
    <col min="4879" max="4879" width="19.6640625" style="423" customWidth="1"/>
    <col min="4880" max="4884" width="9.109375" style="423" customWidth="1"/>
    <col min="4885" max="4885" width="11" style="423" bestFit="1" customWidth="1"/>
    <col min="4886" max="4890" width="9.109375" style="423" customWidth="1"/>
    <col min="4891" max="4891" width="4.6640625" style="423" customWidth="1"/>
    <col min="4892" max="4892" width="0.88671875" style="423" customWidth="1"/>
    <col min="4893" max="5120" width="0" style="423" hidden="1"/>
    <col min="5121" max="5121" width="1" style="423" customWidth="1"/>
    <col min="5122" max="5122" width="2.6640625" style="423" customWidth="1"/>
    <col min="5123" max="5123" width="6" style="423" customWidth="1"/>
    <col min="5124" max="5124" width="12.109375" style="423" customWidth="1"/>
    <col min="5125" max="5126" width="9.109375" style="423" customWidth="1"/>
    <col min="5127" max="5128" width="9" style="423" customWidth="1"/>
    <col min="5129" max="5134" width="9.109375" style="423" customWidth="1"/>
    <col min="5135" max="5135" width="19.6640625" style="423" customWidth="1"/>
    <col min="5136" max="5140" width="9.109375" style="423" customWidth="1"/>
    <col min="5141" max="5141" width="11" style="423" bestFit="1" customWidth="1"/>
    <col min="5142" max="5146" width="9.109375" style="423" customWidth="1"/>
    <col min="5147" max="5147" width="4.6640625" style="423" customWidth="1"/>
    <col min="5148" max="5148" width="0.88671875" style="423" customWidth="1"/>
    <col min="5149" max="5376" width="0" style="423" hidden="1"/>
    <col min="5377" max="5377" width="1" style="423" customWidth="1"/>
    <col min="5378" max="5378" width="2.6640625" style="423" customWidth="1"/>
    <col min="5379" max="5379" width="6" style="423" customWidth="1"/>
    <col min="5380" max="5380" width="12.109375" style="423" customWidth="1"/>
    <col min="5381" max="5382" width="9.109375" style="423" customWidth="1"/>
    <col min="5383" max="5384" width="9" style="423" customWidth="1"/>
    <col min="5385" max="5390" width="9.109375" style="423" customWidth="1"/>
    <col min="5391" max="5391" width="19.6640625" style="423" customWidth="1"/>
    <col min="5392" max="5396" width="9.109375" style="423" customWidth="1"/>
    <col min="5397" max="5397" width="11" style="423" bestFit="1" customWidth="1"/>
    <col min="5398" max="5402" width="9.109375" style="423" customWidth="1"/>
    <col min="5403" max="5403" width="4.6640625" style="423" customWidth="1"/>
    <col min="5404" max="5404" width="0.88671875" style="423" customWidth="1"/>
    <col min="5405" max="5632" width="0" style="423" hidden="1"/>
    <col min="5633" max="5633" width="1" style="423" customWidth="1"/>
    <col min="5634" max="5634" width="2.6640625" style="423" customWidth="1"/>
    <col min="5635" max="5635" width="6" style="423" customWidth="1"/>
    <col min="5636" max="5636" width="12.109375" style="423" customWidth="1"/>
    <col min="5637" max="5638" width="9.109375" style="423" customWidth="1"/>
    <col min="5639" max="5640" width="9" style="423" customWidth="1"/>
    <col min="5641" max="5646" width="9.109375" style="423" customWidth="1"/>
    <col min="5647" max="5647" width="19.6640625" style="423" customWidth="1"/>
    <col min="5648" max="5652" width="9.109375" style="423" customWidth="1"/>
    <col min="5653" max="5653" width="11" style="423" bestFit="1" customWidth="1"/>
    <col min="5654" max="5658" width="9.109375" style="423" customWidth="1"/>
    <col min="5659" max="5659" width="4.6640625" style="423" customWidth="1"/>
    <col min="5660" max="5660" width="0.88671875" style="423" customWidth="1"/>
    <col min="5661" max="5888" width="0" style="423" hidden="1"/>
    <col min="5889" max="5889" width="1" style="423" customWidth="1"/>
    <col min="5890" max="5890" width="2.6640625" style="423" customWidth="1"/>
    <col min="5891" max="5891" width="6" style="423" customWidth="1"/>
    <col min="5892" max="5892" width="12.109375" style="423" customWidth="1"/>
    <col min="5893" max="5894" width="9.109375" style="423" customWidth="1"/>
    <col min="5895" max="5896" width="9" style="423" customWidth="1"/>
    <col min="5897" max="5902" width="9.109375" style="423" customWidth="1"/>
    <col min="5903" max="5903" width="19.6640625" style="423" customWidth="1"/>
    <col min="5904" max="5908" width="9.109375" style="423" customWidth="1"/>
    <col min="5909" max="5909" width="11" style="423" bestFit="1" customWidth="1"/>
    <col min="5910" max="5914" width="9.109375" style="423" customWidth="1"/>
    <col min="5915" max="5915" width="4.6640625" style="423" customWidth="1"/>
    <col min="5916" max="5916" width="0.88671875" style="423" customWidth="1"/>
    <col min="5917" max="6144" width="0" style="423" hidden="1"/>
    <col min="6145" max="6145" width="1" style="423" customWidth="1"/>
    <col min="6146" max="6146" width="2.6640625" style="423" customWidth="1"/>
    <col min="6147" max="6147" width="6" style="423" customWidth="1"/>
    <col min="6148" max="6148" width="12.109375" style="423" customWidth="1"/>
    <col min="6149" max="6150" width="9.109375" style="423" customWidth="1"/>
    <col min="6151" max="6152" width="9" style="423" customWidth="1"/>
    <col min="6153" max="6158" width="9.109375" style="423" customWidth="1"/>
    <col min="6159" max="6159" width="19.6640625" style="423" customWidth="1"/>
    <col min="6160" max="6164" width="9.109375" style="423" customWidth="1"/>
    <col min="6165" max="6165" width="11" style="423" bestFit="1" customWidth="1"/>
    <col min="6166" max="6170" width="9.109375" style="423" customWidth="1"/>
    <col min="6171" max="6171" width="4.6640625" style="423" customWidth="1"/>
    <col min="6172" max="6172" width="0.88671875" style="423" customWidth="1"/>
    <col min="6173" max="6400" width="0" style="423" hidden="1"/>
    <col min="6401" max="6401" width="1" style="423" customWidth="1"/>
    <col min="6402" max="6402" width="2.6640625" style="423" customWidth="1"/>
    <col min="6403" max="6403" width="6" style="423" customWidth="1"/>
    <col min="6404" max="6404" width="12.109375" style="423" customWidth="1"/>
    <col min="6405" max="6406" width="9.109375" style="423" customWidth="1"/>
    <col min="6407" max="6408" width="9" style="423" customWidth="1"/>
    <col min="6409" max="6414" width="9.109375" style="423" customWidth="1"/>
    <col min="6415" max="6415" width="19.6640625" style="423" customWidth="1"/>
    <col min="6416" max="6420" width="9.109375" style="423" customWidth="1"/>
    <col min="6421" max="6421" width="11" style="423" bestFit="1" customWidth="1"/>
    <col min="6422" max="6426" width="9.109375" style="423" customWidth="1"/>
    <col min="6427" max="6427" width="4.6640625" style="423" customWidth="1"/>
    <col min="6428" max="6428" width="0.88671875" style="423" customWidth="1"/>
    <col min="6429" max="6656" width="0" style="423" hidden="1"/>
    <col min="6657" max="6657" width="1" style="423" customWidth="1"/>
    <col min="6658" max="6658" width="2.6640625" style="423" customWidth="1"/>
    <col min="6659" max="6659" width="6" style="423" customWidth="1"/>
    <col min="6660" max="6660" width="12.109375" style="423" customWidth="1"/>
    <col min="6661" max="6662" width="9.109375" style="423" customWidth="1"/>
    <col min="6663" max="6664" width="9" style="423" customWidth="1"/>
    <col min="6665" max="6670" width="9.109375" style="423" customWidth="1"/>
    <col min="6671" max="6671" width="19.6640625" style="423" customWidth="1"/>
    <col min="6672" max="6676" width="9.109375" style="423" customWidth="1"/>
    <col min="6677" max="6677" width="11" style="423" bestFit="1" customWidth="1"/>
    <col min="6678" max="6682" width="9.109375" style="423" customWidth="1"/>
    <col min="6683" max="6683" width="4.6640625" style="423" customWidth="1"/>
    <col min="6684" max="6684" width="0.88671875" style="423" customWidth="1"/>
    <col min="6685" max="6912" width="0" style="423" hidden="1"/>
    <col min="6913" max="6913" width="1" style="423" customWidth="1"/>
    <col min="6914" max="6914" width="2.6640625" style="423" customWidth="1"/>
    <col min="6915" max="6915" width="6" style="423" customWidth="1"/>
    <col min="6916" max="6916" width="12.109375" style="423" customWidth="1"/>
    <col min="6917" max="6918" width="9.109375" style="423" customWidth="1"/>
    <col min="6919" max="6920" width="9" style="423" customWidth="1"/>
    <col min="6921" max="6926" width="9.109375" style="423" customWidth="1"/>
    <col min="6927" max="6927" width="19.6640625" style="423" customWidth="1"/>
    <col min="6928" max="6932" width="9.109375" style="423" customWidth="1"/>
    <col min="6933" max="6933" width="11" style="423" bestFit="1" customWidth="1"/>
    <col min="6934" max="6938" width="9.109375" style="423" customWidth="1"/>
    <col min="6939" max="6939" width="4.6640625" style="423" customWidth="1"/>
    <col min="6940" max="6940" width="0.88671875" style="423" customWidth="1"/>
    <col min="6941" max="7168" width="0" style="423" hidden="1"/>
    <col min="7169" max="7169" width="1" style="423" customWidth="1"/>
    <col min="7170" max="7170" width="2.6640625" style="423" customWidth="1"/>
    <col min="7171" max="7171" width="6" style="423" customWidth="1"/>
    <col min="7172" max="7172" width="12.109375" style="423" customWidth="1"/>
    <col min="7173" max="7174" width="9.109375" style="423" customWidth="1"/>
    <col min="7175" max="7176" width="9" style="423" customWidth="1"/>
    <col min="7177" max="7182" width="9.109375" style="423" customWidth="1"/>
    <col min="7183" max="7183" width="19.6640625" style="423" customWidth="1"/>
    <col min="7184" max="7188" width="9.109375" style="423" customWidth="1"/>
    <col min="7189" max="7189" width="11" style="423" bestFit="1" customWidth="1"/>
    <col min="7190" max="7194" width="9.109375" style="423" customWidth="1"/>
    <col min="7195" max="7195" width="4.6640625" style="423" customWidth="1"/>
    <col min="7196" max="7196" width="0.88671875" style="423" customWidth="1"/>
    <col min="7197" max="7424" width="0" style="423" hidden="1"/>
    <col min="7425" max="7425" width="1" style="423" customWidth="1"/>
    <col min="7426" max="7426" width="2.6640625" style="423" customWidth="1"/>
    <col min="7427" max="7427" width="6" style="423" customWidth="1"/>
    <col min="7428" max="7428" width="12.109375" style="423" customWidth="1"/>
    <col min="7429" max="7430" width="9.109375" style="423" customWidth="1"/>
    <col min="7431" max="7432" width="9" style="423" customWidth="1"/>
    <col min="7433" max="7438" width="9.109375" style="423" customWidth="1"/>
    <col min="7439" max="7439" width="19.6640625" style="423" customWidth="1"/>
    <col min="7440" max="7444" width="9.109375" style="423" customWidth="1"/>
    <col min="7445" max="7445" width="11" style="423" bestFit="1" customWidth="1"/>
    <col min="7446" max="7450" width="9.109375" style="423" customWidth="1"/>
    <col min="7451" max="7451" width="4.6640625" style="423" customWidth="1"/>
    <col min="7452" max="7452" width="0.88671875" style="423" customWidth="1"/>
    <col min="7453" max="7680" width="0" style="423" hidden="1"/>
    <col min="7681" max="7681" width="1" style="423" customWidth="1"/>
    <col min="7682" max="7682" width="2.6640625" style="423" customWidth="1"/>
    <col min="7683" max="7683" width="6" style="423" customWidth="1"/>
    <col min="7684" max="7684" width="12.109375" style="423" customWidth="1"/>
    <col min="7685" max="7686" width="9.109375" style="423" customWidth="1"/>
    <col min="7687" max="7688" width="9" style="423" customWidth="1"/>
    <col min="7689" max="7694" width="9.109375" style="423" customWidth="1"/>
    <col min="7695" max="7695" width="19.6640625" style="423" customWidth="1"/>
    <col min="7696" max="7700" width="9.109375" style="423" customWidth="1"/>
    <col min="7701" max="7701" width="11" style="423" bestFit="1" customWidth="1"/>
    <col min="7702" max="7706" width="9.109375" style="423" customWidth="1"/>
    <col min="7707" max="7707" width="4.6640625" style="423" customWidth="1"/>
    <col min="7708" max="7708" width="0.88671875" style="423" customWidth="1"/>
    <col min="7709" max="7936" width="0" style="423" hidden="1"/>
    <col min="7937" max="7937" width="1" style="423" customWidth="1"/>
    <col min="7938" max="7938" width="2.6640625" style="423" customWidth="1"/>
    <col min="7939" max="7939" width="6" style="423" customWidth="1"/>
    <col min="7940" max="7940" width="12.109375" style="423" customWidth="1"/>
    <col min="7941" max="7942" width="9.109375" style="423" customWidth="1"/>
    <col min="7943" max="7944" width="9" style="423" customWidth="1"/>
    <col min="7945" max="7950" width="9.109375" style="423" customWidth="1"/>
    <col min="7951" max="7951" width="19.6640625" style="423" customWidth="1"/>
    <col min="7952" max="7956" width="9.109375" style="423" customWidth="1"/>
    <col min="7957" max="7957" width="11" style="423" bestFit="1" customWidth="1"/>
    <col min="7958" max="7962" width="9.109375" style="423" customWidth="1"/>
    <col min="7963" max="7963" width="4.6640625" style="423" customWidth="1"/>
    <col min="7964" max="7964" width="0.88671875" style="423" customWidth="1"/>
    <col min="7965" max="8192" width="0" style="423" hidden="1"/>
    <col min="8193" max="8193" width="1" style="423" customWidth="1"/>
    <col min="8194" max="8194" width="2.6640625" style="423" customWidth="1"/>
    <col min="8195" max="8195" width="6" style="423" customWidth="1"/>
    <col min="8196" max="8196" width="12.109375" style="423" customWidth="1"/>
    <col min="8197" max="8198" width="9.109375" style="423" customWidth="1"/>
    <col min="8199" max="8200" width="9" style="423" customWidth="1"/>
    <col min="8201" max="8206" width="9.109375" style="423" customWidth="1"/>
    <col min="8207" max="8207" width="19.6640625" style="423" customWidth="1"/>
    <col min="8208" max="8212" width="9.109375" style="423" customWidth="1"/>
    <col min="8213" max="8213" width="11" style="423" bestFit="1" customWidth="1"/>
    <col min="8214" max="8218" width="9.109375" style="423" customWidth="1"/>
    <col min="8219" max="8219" width="4.6640625" style="423" customWidth="1"/>
    <col min="8220" max="8220" width="0.88671875" style="423" customWidth="1"/>
    <col min="8221" max="8448" width="0" style="423" hidden="1"/>
    <col min="8449" max="8449" width="1" style="423" customWidth="1"/>
    <col min="8450" max="8450" width="2.6640625" style="423" customWidth="1"/>
    <col min="8451" max="8451" width="6" style="423" customWidth="1"/>
    <col min="8452" max="8452" width="12.109375" style="423" customWidth="1"/>
    <col min="8453" max="8454" width="9.109375" style="423" customWidth="1"/>
    <col min="8455" max="8456" width="9" style="423" customWidth="1"/>
    <col min="8457" max="8462" width="9.109375" style="423" customWidth="1"/>
    <col min="8463" max="8463" width="19.6640625" style="423" customWidth="1"/>
    <col min="8464" max="8468" width="9.109375" style="423" customWidth="1"/>
    <col min="8469" max="8469" width="11" style="423" bestFit="1" customWidth="1"/>
    <col min="8470" max="8474" width="9.109375" style="423" customWidth="1"/>
    <col min="8475" max="8475" width="4.6640625" style="423" customWidth="1"/>
    <col min="8476" max="8476" width="0.88671875" style="423" customWidth="1"/>
    <col min="8477" max="8704" width="0" style="423" hidden="1"/>
    <col min="8705" max="8705" width="1" style="423" customWidth="1"/>
    <col min="8706" max="8706" width="2.6640625" style="423" customWidth="1"/>
    <col min="8707" max="8707" width="6" style="423" customWidth="1"/>
    <col min="8708" max="8708" width="12.109375" style="423" customWidth="1"/>
    <col min="8709" max="8710" width="9.109375" style="423" customWidth="1"/>
    <col min="8711" max="8712" width="9" style="423" customWidth="1"/>
    <col min="8713" max="8718" width="9.109375" style="423" customWidth="1"/>
    <col min="8719" max="8719" width="19.6640625" style="423" customWidth="1"/>
    <col min="8720" max="8724" width="9.109375" style="423" customWidth="1"/>
    <col min="8725" max="8725" width="11" style="423" bestFit="1" customWidth="1"/>
    <col min="8726" max="8730" width="9.109375" style="423" customWidth="1"/>
    <col min="8731" max="8731" width="4.6640625" style="423" customWidth="1"/>
    <col min="8732" max="8732" width="0.88671875" style="423" customWidth="1"/>
    <col min="8733" max="8960" width="0" style="423" hidden="1"/>
    <col min="8961" max="8961" width="1" style="423" customWidth="1"/>
    <col min="8962" max="8962" width="2.6640625" style="423" customWidth="1"/>
    <col min="8963" max="8963" width="6" style="423" customWidth="1"/>
    <col min="8964" max="8964" width="12.109375" style="423" customWidth="1"/>
    <col min="8965" max="8966" width="9.109375" style="423" customWidth="1"/>
    <col min="8967" max="8968" width="9" style="423" customWidth="1"/>
    <col min="8969" max="8974" width="9.109375" style="423" customWidth="1"/>
    <col min="8975" max="8975" width="19.6640625" style="423" customWidth="1"/>
    <col min="8976" max="8980" width="9.109375" style="423" customWidth="1"/>
    <col min="8981" max="8981" width="11" style="423" bestFit="1" customWidth="1"/>
    <col min="8982" max="8986" width="9.109375" style="423" customWidth="1"/>
    <col min="8987" max="8987" width="4.6640625" style="423" customWidth="1"/>
    <col min="8988" max="8988" width="0.88671875" style="423" customWidth="1"/>
    <col min="8989" max="9216" width="0" style="423" hidden="1"/>
    <col min="9217" max="9217" width="1" style="423" customWidth="1"/>
    <col min="9218" max="9218" width="2.6640625" style="423" customWidth="1"/>
    <col min="9219" max="9219" width="6" style="423" customWidth="1"/>
    <col min="9220" max="9220" width="12.109375" style="423" customWidth="1"/>
    <col min="9221" max="9222" width="9.109375" style="423" customWidth="1"/>
    <col min="9223" max="9224" width="9" style="423" customWidth="1"/>
    <col min="9225" max="9230" width="9.109375" style="423" customWidth="1"/>
    <col min="9231" max="9231" width="19.6640625" style="423" customWidth="1"/>
    <col min="9232" max="9236" width="9.109375" style="423" customWidth="1"/>
    <col min="9237" max="9237" width="11" style="423" bestFit="1" customWidth="1"/>
    <col min="9238" max="9242" width="9.109375" style="423" customWidth="1"/>
    <col min="9243" max="9243" width="4.6640625" style="423" customWidth="1"/>
    <col min="9244" max="9244" width="0.88671875" style="423" customWidth="1"/>
    <col min="9245" max="9472" width="0" style="423" hidden="1"/>
    <col min="9473" max="9473" width="1" style="423" customWidth="1"/>
    <col min="9474" max="9474" width="2.6640625" style="423" customWidth="1"/>
    <col min="9475" max="9475" width="6" style="423" customWidth="1"/>
    <col min="9476" max="9476" width="12.109375" style="423" customWidth="1"/>
    <col min="9477" max="9478" width="9.109375" style="423" customWidth="1"/>
    <col min="9479" max="9480" width="9" style="423" customWidth="1"/>
    <col min="9481" max="9486" width="9.109375" style="423" customWidth="1"/>
    <col min="9487" max="9487" width="19.6640625" style="423" customWidth="1"/>
    <col min="9488" max="9492" width="9.109375" style="423" customWidth="1"/>
    <col min="9493" max="9493" width="11" style="423" bestFit="1" customWidth="1"/>
    <col min="9494" max="9498" width="9.109375" style="423" customWidth="1"/>
    <col min="9499" max="9499" width="4.6640625" style="423" customWidth="1"/>
    <col min="9500" max="9500" width="0.88671875" style="423" customWidth="1"/>
    <col min="9501" max="9728" width="0" style="423" hidden="1"/>
    <col min="9729" max="9729" width="1" style="423" customWidth="1"/>
    <col min="9730" max="9730" width="2.6640625" style="423" customWidth="1"/>
    <col min="9731" max="9731" width="6" style="423" customWidth="1"/>
    <col min="9732" max="9732" width="12.109375" style="423" customWidth="1"/>
    <col min="9733" max="9734" width="9.109375" style="423" customWidth="1"/>
    <col min="9735" max="9736" width="9" style="423" customWidth="1"/>
    <col min="9737" max="9742" width="9.109375" style="423" customWidth="1"/>
    <col min="9743" max="9743" width="19.6640625" style="423" customWidth="1"/>
    <col min="9744" max="9748" width="9.109375" style="423" customWidth="1"/>
    <col min="9749" max="9749" width="11" style="423" bestFit="1" customWidth="1"/>
    <col min="9750" max="9754" width="9.109375" style="423" customWidth="1"/>
    <col min="9755" max="9755" width="4.6640625" style="423" customWidth="1"/>
    <col min="9756" max="9756" width="0.88671875" style="423" customWidth="1"/>
    <col min="9757" max="9984" width="0" style="423" hidden="1"/>
    <col min="9985" max="9985" width="1" style="423" customWidth="1"/>
    <col min="9986" max="9986" width="2.6640625" style="423" customWidth="1"/>
    <col min="9987" max="9987" width="6" style="423" customWidth="1"/>
    <col min="9988" max="9988" width="12.109375" style="423" customWidth="1"/>
    <col min="9989" max="9990" width="9.109375" style="423" customWidth="1"/>
    <col min="9991" max="9992" width="9" style="423" customWidth="1"/>
    <col min="9993" max="9998" width="9.109375" style="423" customWidth="1"/>
    <col min="9999" max="9999" width="19.6640625" style="423" customWidth="1"/>
    <col min="10000" max="10004" width="9.109375" style="423" customWidth="1"/>
    <col min="10005" max="10005" width="11" style="423" bestFit="1" customWidth="1"/>
    <col min="10006" max="10010" width="9.109375" style="423" customWidth="1"/>
    <col min="10011" max="10011" width="4.6640625" style="423" customWidth="1"/>
    <col min="10012" max="10012" width="0.88671875" style="423" customWidth="1"/>
    <col min="10013" max="10240" width="0" style="423" hidden="1"/>
    <col min="10241" max="10241" width="1" style="423" customWidth="1"/>
    <col min="10242" max="10242" width="2.6640625" style="423" customWidth="1"/>
    <col min="10243" max="10243" width="6" style="423" customWidth="1"/>
    <col min="10244" max="10244" width="12.109375" style="423" customWidth="1"/>
    <col min="10245" max="10246" width="9.109375" style="423" customWidth="1"/>
    <col min="10247" max="10248" width="9" style="423" customWidth="1"/>
    <col min="10249" max="10254" width="9.109375" style="423" customWidth="1"/>
    <col min="10255" max="10255" width="19.6640625" style="423" customWidth="1"/>
    <col min="10256" max="10260" width="9.109375" style="423" customWidth="1"/>
    <col min="10261" max="10261" width="11" style="423" bestFit="1" customWidth="1"/>
    <col min="10262" max="10266" width="9.109375" style="423" customWidth="1"/>
    <col min="10267" max="10267" width="4.6640625" style="423" customWidth="1"/>
    <col min="10268" max="10268" width="0.88671875" style="423" customWidth="1"/>
    <col min="10269" max="10496" width="0" style="423" hidden="1"/>
    <col min="10497" max="10497" width="1" style="423" customWidth="1"/>
    <col min="10498" max="10498" width="2.6640625" style="423" customWidth="1"/>
    <col min="10499" max="10499" width="6" style="423" customWidth="1"/>
    <col min="10500" max="10500" width="12.109375" style="423" customWidth="1"/>
    <col min="10501" max="10502" width="9.109375" style="423" customWidth="1"/>
    <col min="10503" max="10504" width="9" style="423" customWidth="1"/>
    <col min="10505" max="10510" width="9.109375" style="423" customWidth="1"/>
    <col min="10511" max="10511" width="19.6640625" style="423" customWidth="1"/>
    <col min="10512" max="10516" width="9.109375" style="423" customWidth="1"/>
    <col min="10517" max="10517" width="11" style="423" bestFit="1" customWidth="1"/>
    <col min="10518" max="10522" width="9.109375" style="423" customWidth="1"/>
    <col min="10523" max="10523" width="4.6640625" style="423" customWidth="1"/>
    <col min="10524" max="10524" width="0.88671875" style="423" customWidth="1"/>
    <col min="10525" max="10752" width="0" style="423" hidden="1"/>
    <col min="10753" max="10753" width="1" style="423" customWidth="1"/>
    <col min="10754" max="10754" width="2.6640625" style="423" customWidth="1"/>
    <col min="10755" max="10755" width="6" style="423" customWidth="1"/>
    <col min="10756" max="10756" width="12.109375" style="423" customWidth="1"/>
    <col min="10757" max="10758" width="9.109375" style="423" customWidth="1"/>
    <col min="10759" max="10760" width="9" style="423" customWidth="1"/>
    <col min="10761" max="10766" width="9.109375" style="423" customWidth="1"/>
    <col min="10767" max="10767" width="19.6640625" style="423" customWidth="1"/>
    <col min="10768" max="10772" width="9.109375" style="423" customWidth="1"/>
    <col min="10773" max="10773" width="11" style="423" bestFit="1" customWidth="1"/>
    <col min="10774" max="10778" width="9.109375" style="423" customWidth="1"/>
    <col min="10779" max="10779" width="4.6640625" style="423" customWidth="1"/>
    <col min="10780" max="10780" width="0.88671875" style="423" customWidth="1"/>
    <col min="10781" max="11008" width="0" style="423" hidden="1"/>
    <col min="11009" max="11009" width="1" style="423" customWidth="1"/>
    <col min="11010" max="11010" width="2.6640625" style="423" customWidth="1"/>
    <col min="11011" max="11011" width="6" style="423" customWidth="1"/>
    <col min="11012" max="11012" width="12.109375" style="423" customWidth="1"/>
    <col min="11013" max="11014" width="9.109375" style="423" customWidth="1"/>
    <col min="11015" max="11016" width="9" style="423" customWidth="1"/>
    <col min="11017" max="11022" width="9.109375" style="423" customWidth="1"/>
    <col min="11023" max="11023" width="19.6640625" style="423" customWidth="1"/>
    <col min="11024" max="11028" width="9.109375" style="423" customWidth="1"/>
    <col min="11029" max="11029" width="11" style="423" bestFit="1" customWidth="1"/>
    <col min="11030" max="11034" width="9.109375" style="423" customWidth="1"/>
    <col min="11035" max="11035" width="4.6640625" style="423" customWidth="1"/>
    <col min="11036" max="11036" width="0.88671875" style="423" customWidth="1"/>
    <col min="11037" max="11264" width="0" style="423" hidden="1"/>
    <col min="11265" max="11265" width="1" style="423" customWidth="1"/>
    <col min="11266" max="11266" width="2.6640625" style="423" customWidth="1"/>
    <col min="11267" max="11267" width="6" style="423" customWidth="1"/>
    <col min="11268" max="11268" width="12.109375" style="423" customWidth="1"/>
    <col min="11269" max="11270" width="9.109375" style="423" customWidth="1"/>
    <col min="11271" max="11272" width="9" style="423" customWidth="1"/>
    <col min="11273" max="11278" width="9.109375" style="423" customWidth="1"/>
    <col min="11279" max="11279" width="19.6640625" style="423" customWidth="1"/>
    <col min="11280" max="11284" width="9.109375" style="423" customWidth="1"/>
    <col min="11285" max="11285" width="11" style="423" bestFit="1" customWidth="1"/>
    <col min="11286" max="11290" width="9.109375" style="423" customWidth="1"/>
    <col min="11291" max="11291" width="4.6640625" style="423" customWidth="1"/>
    <col min="11292" max="11292" width="0.88671875" style="423" customWidth="1"/>
    <col min="11293" max="11520" width="0" style="423" hidden="1"/>
    <col min="11521" max="11521" width="1" style="423" customWidth="1"/>
    <col min="11522" max="11522" width="2.6640625" style="423" customWidth="1"/>
    <col min="11523" max="11523" width="6" style="423" customWidth="1"/>
    <col min="11524" max="11524" width="12.109375" style="423" customWidth="1"/>
    <col min="11525" max="11526" width="9.109375" style="423" customWidth="1"/>
    <col min="11527" max="11528" width="9" style="423" customWidth="1"/>
    <col min="11529" max="11534" width="9.109375" style="423" customWidth="1"/>
    <col min="11535" max="11535" width="19.6640625" style="423" customWidth="1"/>
    <col min="11536" max="11540" width="9.109375" style="423" customWidth="1"/>
    <col min="11541" max="11541" width="11" style="423" bestFit="1" customWidth="1"/>
    <col min="11542" max="11546" width="9.109375" style="423" customWidth="1"/>
    <col min="11547" max="11547" width="4.6640625" style="423" customWidth="1"/>
    <col min="11548" max="11548" width="0.88671875" style="423" customWidth="1"/>
    <col min="11549" max="11776" width="0" style="423" hidden="1"/>
    <col min="11777" max="11777" width="1" style="423" customWidth="1"/>
    <col min="11778" max="11778" width="2.6640625" style="423" customWidth="1"/>
    <col min="11779" max="11779" width="6" style="423" customWidth="1"/>
    <col min="11780" max="11780" width="12.109375" style="423" customWidth="1"/>
    <col min="11781" max="11782" width="9.109375" style="423" customWidth="1"/>
    <col min="11783" max="11784" width="9" style="423" customWidth="1"/>
    <col min="11785" max="11790" width="9.109375" style="423" customWidth="1"/>
    <col min="11791" max="11791" width="19.6640625" style="423" customWidth="1"/>
    <col min="11792" max="11796" width="9.109375" style="423" customWidth="1"/>
    <col min="11797" max="11797" width="11" style="423" bestFit="1" customWidth="1"/>
    <col min="11798" max="11802" width="9.109375" style="423" customWidth="1"/>
    <col min="11803" max="11803" width="4.6640625" style="423" customWidth="1"/>
    <col min="11804" max="11804" width="0.88671875" style="423" customWidth="1"/>
    <col min="11805" max="12032" width="0" style="423" hidden="1"/>
    <col min="12033" max="12033" width="1" style="423" customWidth="1"/>
    <col min="12034" max="12034" width="2.6640625" style="423" customWidth="1"/>
    <col min="12035" max="12035" width="6" style="423" customWidth="1"/>
    <col min="12036" max="12036" width="12.109375" style="423" customWidth="1"/>
    <col min="12037" max="12038" width="9.109375" style="423" customWidth="1"/>
    <col min="12039" max="12040" width="9" style="423" customWidth="1"/>
    <col min="12041" max="12046" width="9.109375" style="423" customWidth="1"/>
    <col min="12047" max="12047" width="19.6640625" style="423" customWidth="1"/>
    <col min="12048" max="12052" width="9.109375" style="423" customWidth="1"/>
    <col min="12053" max="12053" width="11" style="423" bestFit="1" customWidth="1"/>
    <col min="12054" max="12058" width="9.109375" style="423" customWidth="1"/>
    <col min="12059" max="12059" width="4.6640625" style="423" customWidth="1"/>
    <col min="12060" max="12060" width="0.88671875" style="423" customWidth="1"/>
    <col min="12061" max="12288" width="0" style="423" hidden="1"/>
    <col min="12289" max="12289" width="1" style="423" customWidth="1"/>
    <col min="12290" max="12290" width="2.6640625" style="423" customWidth="1"/>
    <col min="12291" max="12291" width="6" style="423" customWidth="1"/>
    <col min="12292" max="12292" width="12.109375" style="423" customWidth="1"/>
    <col min="12293" max="12294" width="9.109375" style="423" customWidth="1"/>
    <col min="12295" max="12296" width="9" style="423" customWidth="1"/>
    <col min="12297" max="12302" width="9.109375" style="423" customWidth="1"/>
    <col min="12303" max="12303" width="19.6640625" style="423" customWidth="1"/>
    <col min="12304" max="12308" width="9.109375" style="423" customWidth="1"/>
    <col min="12309" max="12309" width="11" style="423" bestFit="1" customWidth="1"/>
    <col min="12310" max="12314" width="9.109375" style="423" customWidth="1"/>
    <col min="12315" max="12315" width="4.6640625" style="423" customWidth="1"/>
    <col min="12316" max="12316" width="0.88671875" style="423" customWidth="1"/>
    <col min="12317" max="12544" width="0" style="423" hidden="1"/>
    <col min="12545" max="12545" width="1" style="423" customWidth="1"/>
    <col min="12546" max="12546" width="2.6640625" style="423" customWidth="1"/>
    <col min="12547" max="12547" width="6" style="423" customWidth="1"/>
    <col min="12548" max="12548" width="12.109375" style="423" customWidth="1"/>
    <col min="12549" max="12550" width="9.109375" style="423" customWidth="1"/>
    <col min="12551" max="12552" width="9" style="423" customWidth="1"/>
    <col min="12553" max="12558" width="9.109375" style="423" customWidth="1"/>
    <col min="12559" max="12559" width="19.6640625" style="423" customWidth="1"/>
    <col min="12560" max="12564" width="9.109375" style="423" customWidth="1"/>
    <col min="12565" max="12565" width="11" style="423" bestFit="1" customWidth="1"/>
    <col min="12566" max="12570" width="9.109375" style="423" customWidth="1"/>
    <col min="12571" max="12571" width="4.6640625" style="423" customWidth="1"/>
    <col min="12572" max="12572" width="0.88671875" style="423" customWidth="1"/>
    <col min="12573" max="12800" width="0" style="423" hidden="1"/>
    <col min="12801" max="12801" width="1" style="423" customWidth="1"/>
    <col min="12802" max="12802" width="2.6640625" style="423" customWidth="1"/>
    <col min="12803" max="12803" width="6" style="423" customWidth="1"/>
    <col min="12804" max="12804" width="12.109375" style="423" customWidth="1"/>
    <col min="12805" max="12806" width="9.109375" style="423" customWidth="1"/>
    <col min="12807" max="12808" width="9" style="423" customWidth="1"/>
    <col min="12809" max="12814" width="9.109375" style="423" customWidth="1"/>
    <col min="12815" max="12815" width="19.6640625" style="423" customWidth="1"/>
    <col min="12816" max="12820" width="9.109375" style="423" customWidth="1"/>
    <col min="12821" max="12821" width="11" style="423" bestFit="1" customWidth="1"/>
    <col min="12822" max="12826" width="9.109375" style="423" customWidth="1"/>
    <col min="12827" max="12827" width="4.6640625" style="423" customWidth="1"/>
    <col min="12828" max="12828" width="0.88671875" style="423" customWidth="1"/>
    <col min="12829" max="13056" width="0" style="423" hidden="1"/>
    <col min="13057" max="13057" width="1" style="423" customWidth="1"/>
    <col min="13058" max="13058" width="2.6640625" style="423" customWidth="1"/>
    <col min="13059" max="13059" width="6" style="423" customWidth="1"/>
    <col min="13060" max="13060" width="12.109375" style="423" customWidth="1"/>
    <col min="13061" max="13062" width="9.109375" style="423" customWidth="1"/>
    <col min="13063" max="13064" width="9" style="423" customWidth="1"/>
    <col min="13065" max="13070" width="9.109375" style="423" customWidth="1"/>
    <col min="13071" max="13071" width="19.6640625" style="423" customWidth="1"/>
    <col min="13072" max="13076" width="9.109375" style="423" customWidth="1"/>
    <col min="13077" max="13077" width="11" style="423" bestFit="1" customWidth="1"/>
    <col min="13078" max="13082" width="9.109375" style="423" customWidth="1"/>
    <col min="13083" max="13083" width="4.6640625" style="423" customWidth="1"/>
    <col min="13084" max="13084" width="0.88671875" style="423" customWidth="1"/>
    <col min="13085" max="13312" width="0" style="423" hidden="1"/>
    <col min="13313" max="13313" width="1" style="423" customWidth="1"/>
    <col min="13314" max="13314" width="2.6640625" style="423" customWidth="1"/>
    <col min="13315" max="13315" width="6" style="423" customWidth="1"/>
    <col min="13316" max="13316" width="12.109375" style="423" customWidth="1"/>
    <col min="13317" max="13318" width="9.109375" style="423" customWidth="1"/>
    <col min="13319" max="13320" width="9" style="423" customWidth="1"/>
    <col min="13321" max="13326" width="9.109375" style="423" customWidth="1"/>
    <col min="13327" max="13327" width="19.6640625" style="423" customWidth="1"/>
    <col min="13328" max="13332" width="9.109375" style="423" customWidth="1"/>
    <col min="13333" max="13333" width="11" style="423" bestFit="1" customWidth="1"/>
    <col min="13334" max="13338" width="9.109375" style="423" customWidth="1"/>
    <col min="13339" max="13339" width="4.6640625" style="423" customWidth="1"/>
    <col min="13340" max="13340" width="0.88671875" style="423" customWidth="1"/>
    <col min="13341" max="13568" width="0" style="423" hidden="1"/>
    <col min="13569" max="13569" width="1" style="423" customWidth="1"/>
    <col min="13570" max="13570" width="2.6640625" style="423" customWidth="1"/>
    <col min="13571" max="13571" width="6" style="423" customWidth="1"/>
    <col min="13572" max="13572" width="12.109375" style="423" customWidth="1"/>
    <col min="13573" max="13574" width="9.109375" style="423" customWidth="1"/>
    <col min="13575" max="13576" width="9" style="423" customWidth="1"/>
    <col min="13577" max="13582" width="9.109375" style="423" customWidth="1"/>
    <col min="13583" max="13583" width="19.6640625" style="423" customWidth="1"/>
    <col min="13584" max="13588" width="9.109375" style="423" customWidth="1"/>
    <col min="13589" max="13589" width="11" style="423" bestFit="1" customWidth="1"/>
    <col min="13590" max="13594" width="9.109375" style="423" customWidth="1"/>
    <col min="13595" max="13595" width="4.6640625" style="423" customWidth="1"/>
    <col min="13596" max="13596" width="0.88671875" style="423" customWidth="1"/>
    <col min="13597" max="13824" width="0" style="423" hidden="1"/>
    <col min="13825" max="13825" width="1" style="423" customWidth="1"/>
    <col min="13826" max="13826" width="2.6640625" style="423" customWidth="1"/>
    <col min="13827" max="13827" width="6" style="423" customWidth="1"/>
    <col min="13828" max="13828" width="12.109375" style="423" customWidth="1"/>
    <col min="13829" max="13830" width="9.109375" style="423" customWidth="1"/>
    <col min="13831" max="13832" width="9" style="423" customWidth="1"/>
    <col min="13833" max="13838" width="9.109375" style="423" customWidth="1"/>
    <col min="13839" max="13839" width="19.6640625" style="423" customWidth="1"/>
    <col min="13840" max="13844" width="9.109375" style="423" customWidth="1"/>
    <col min="13845" max="13845" width="11" style="423" bestFit="1" customWidth="1"/>
    <col min="13846" max="13850" width="9.109375" style="423" customWidth="1"/>
    <col min="13851" max="13851" width="4.6640625" style="423" customWidth="1"/>
    <col min="13852" max="13852" width="0.88671875" style="423" customWidth="1"/>
    <col min="13853" max="14080" width="0" style="423" hidden="1"/>
    <col min="14081" max="14081" width="1" style="423" customWidth="1"/>
    <col min="14082" max="14082" width="2.6640625" style="423" customWidth="1"/>
    <col min="14083" max="14083" width="6" style="423" customWidth="1"/>
    <col min="14084" max="14084" width="12.109375" style="423" customWidth="1"/>
    <col min="14085" max="14086" width="9.109375" style="423" customWidth="1"/>
    <col min="14087" max="14088" width="9" style="423" customWidth="1"/>
    <col min="14089" max="14094" width="9.109375" style="423" customWidth="1"/>
    <col min="14095" max="14095" width="19.6640625" style="423" customWidth="1"/>
    <col min="14096" max="14100" width="9.109375" style="423" customWidth="1"/>
    <col min="14101" max="14101" width="11" style="423" bestFit="1" customWidth="1"/>
    <col min="14102" max="14106" width="9.109375" style="423" customWidth="1"/>
    <col min="14107" max="14107" width="4.6640625" style="423" customWidth="1"/>
    <col min="14108" max="14108" width="0.88671875" style="423" customWidth="1"/>
    <col min="14109" max="14336" width="0" style="423" hidden="1"/>
    <col min="14337" max="14337" width="1" style="423" customWidth="1"/>
    <col min="14338" max="14338" width="2.6640625" style="423" customWidth="1"/>
    <col min="14339" max="14339" width="6" style="423" customWidth="1"/>
    <col min="14340" max="14340" width="12.109375" style="423" customWidth="1"/>
    <col min="14341" max="14342" width="9.109375" style="423" customWidth="1"/>
    <col min="14343" max="14344" width="9" style="423" customWidth="1"/>
    <col min="14345" max="14350" width="9.109375" style="423" customWidth="1"/>
    <col min="14351" max="14351" width="19.6640625" style="423" customWidth="1"/>
    <col min="14352" max="14356" width="9.109375" style="423" customWidth="1"/>
    <col min="14357" max="14357" width="11" style="423" bestFit="1" customWidth="1"/>
    <col min="14358" max="14362" width="9.109375" style="423" customWidth="1"/>
    <col min="14363" max="14363" width="4.6640625" style="423" customWidth="1"/>
    <col min="14364" max="14364" width="0.88671875" style="423" customWidth="1"/>
    <col min="14365" max="14592" width="0" style="423" hidden="1"/>
    <col min="14593" max="14593" width="1" style="423" customWidth="1"/>
    <col min="14594" max="14594" width="2.6640625" style="423" customWidth="1"/>
    <col min="14595" max="14595" width="6" style="423" customWidth="1"/>
    <col min="14596" max="14596" width="12.109375" style="423" customWidth="1"/>
    <col min="14597" max="14598" width="9.109375" style="423" customWidth="1"/>
    <col min="14599" max="14600" width="9" style="423" customWidth="1"/>
    <col min="14601" max="14606" width="9.109375" style="423" customWidth="1"/>
    <col min="14607" max="14607" width="19.6640625" style="423" customWidth="1"/>
    <col min="14608" max="14612" width="9.109375" style="423" customWidth="1"/>
    <col min="14613" max="14613" width="11" style="423" bestFit="1" customWidth="1"/>
    <col min="14614" max="14618" width="9.109375" style="423" customWidth="1"/>
    <col min="14619" max="14619" width="4.6640625" style="423" customWidth="1"/>
    <col min="14620" max="14620" width="0.88671875" style="423" customWidth="1"/>
    <col min="14621" max="14848" width="0" style="423" hidden="1"/>
    <col min="14849" max="14849" width="1" style="423" customWidth="1"/>
    <col min="14850" max="14850" width="2.6640625" style="423" customWidth="1"/>
    <col min="14851" max="14851" width="6" style="423" customWidth="1"/>
    <col min="14852" max="14852" width="12.109375" style="423" customWidth="1"/>
    <col min="14853" max="14854" width="9.109375" style="423" customWidth="1"/>
    <col min="14855" max="14856" width="9" style="423" customWidth="1"/>
    <col min="14857" max="14862" width="9.109375" style="423" customWidth="1"/>
    <col min="14863" max="14863" width="19.6640625" style="423" customWidth="1"/>
    <col min="14864" max="14868" width="9.109375" style="423" customWidth="1"/>
    <col min="14869" max="14869" width="11" style="423" bestFit="1" customWidth="1"/>
    <col min="14870" max="14874" width="9.109375" style="423" customWidth="1"/>
    <col min="14875" max="14875" width="4.6640625" style="423" customWidth="1"/>
    <col min="14876" max="14876" width="0.88671875" style="423" customWidth="1"/>
    <col min="14877" max="15104" width="0" style="423" hidden="1"/>
    <col min="15105" max="15105" width="1" style="423" customWidth="1"/>
    <col min="15106" max="15106" width="2.6640625" style="423" customWidth="1"/>
    <col min="15107" max="15107" width="6" style="423" customWidth="1"/>
    <col min="15108" max="15108" width="12.109375" style="423" customWidth="1"/>
    <col min="15109" max="15110" width="9.109375" style="423" customWidth="1"/>
    <col min="15111" max="15112" width="9" style="423" customWidth="1"/>
    <col min="15113" max="15118" width="9.109375" style="423" customWidth="1"/>
    <col min="15119" max="15119" width="19.6640625" style="423" customWidth="1"/>
    <col min="15120" max="15124" width="9.109375" style="423" customWidth="1"/>
    <col min="15125" max="15125" width="11" style="423" bestFit="1" customWidth="1"/>
    <col min="15126" max="15130" width="9.109375" style="423" customWidth="1"/>
    <col min="15131" max="15131" width="4.6640625" style="423" customWidth="1"/>
    <col min="15132" max="15132" width="0.88671875" style="423" customWidth="1"/>
    <col min="15133" max="15360" width="0" style="423" hidden="1"/>
    <col min="15361" max="15361" width="1" style="423" customWidth="1"/>
    <col min="15362" max="15362" width="2.6640625" style="423" customWidth="1"/>
    <col min="15363" max="15363" width="6" style="423" customWidth="1"/>
    <col min="15364" max="15364" width="12.109375" style="423" customWidth="1"/>
    <col min="15365" max="15366" width="9.109375" style="423" customWidth="1"/>
    <col min="15367" max="15368" width="9" style="423" customWidth="1"/>
    <col min="15369" max="15374" width="9.109375" style="423" customWidth="1"/>
    <col min="15375" max="15375" width="19.6640625" style="423" customWidth="1"/>
    <col min="15376" max="15380" width="9.109375" style="423" customWidth="1"/>
    <col min="15381" max="15381" width="11" style="423" bestFit="1" customWidth="1"/>
    <col min="15382" max="15386" width="9.109375" style="423" customWidth="1"/>
    <col min="15387" max="15387" width="4.6640625" style="423" customWidth="1"/>
    <col min="15388" max="15388" width="0.88671875" style="423" customWidth="1"/>
    <col min="15389" max="15616" width="0" style="423" hidden="1"/>
    <col min="15617" max="15617" width="1" style="423" customWidth="1"/>
    <col min="15618" max="15618" width="2.6640625" style="423" customWidth="1"/>
    <col min="15619" max="15619" width="6" style="423" customWidth="1"/>
    <col min="15620" max="15620" width="12.109375" style="423" customWidth="1"/>
    <col min="15621" max="15622" width="9.109375" style="423" customWidth="1"/>
    <col min="15623" max="15624" width="9" style="423" customWidth="1"/>
    <col min="15625" max="15630" width="9.109375" style="423" customWidth="1"/>
    <col min="15631" max="15631" width="19.6640625" style="423" customWidth="1"/>
    <col min="15632" max="15636" width="9.109375" style="423" customWidth="1"/>
    <col min="15637" max="15637" width="11" style="423" bestFit="1" customWidth="1"/>
    <col min="15638" max="15642" width="9.109375" style="423" customWidth="1"/>
    <col min="15643" max="15643" width="4.6640625" style="423" customWidth="1"/>
    <col min="15644" max="15644" width="0.88671875" style="423" customWidth="1"/>
    <col min="15645" max="15872" width="0" style="423" hidden="1"/>
    <col min="15873" max="15873" width="1" style="423" customWidth="1"/>
    <col min="15874" max="15874" width="2.6640625" style="423" customWidth="1"/>
    <col min="15875" max="15875" width="6" style="423" customWidth="1"/>
    <col min="15876" max="15876" width="12.109375" style="423" customWidth="1"/>
    <col min="15877" max="15878" width="9.109375" style="423" customWidth="1"/>
    <col min="15879" max="15880" width="9" style="423" customWidth="1"/>
    <col min="15881" max="15886" width="9.109375" style="423" customWidth="1"/>
    <col min="15887" max="15887" width="19.6640625" style="423" customWidth="1"/>
    <col min="15888" max="15892" width="9.109375" style="423" customWidth="1"/>
    <col min="15893" max="15893" width="11" style="423" bestFit="1" customWidth="1"/>
    <col min="15894" max="15898" width="9.109375" style="423" customWidth="1"/>
    <col min="15899" max="15899" width="4.6640625" style="423" customWidth="1"/>
    <col min="15900" max="15900" width="0.88671875" style="423" customWidth="1"/>
    <col min="15901" max="16128" width="0" style="423" hidden="1"/>
    <col min="16129" max="16129" width="1" style="423" customWidth="1"/>
    <col min="16130" max="16130" width="2.6640625" style="423" customWidth="1"/>
    <col min="16131" max="16131" width="6" style="423" customWidth="1"/>
    <col min="16132" max="16132" width="12.109375" style="423" customWidth="1"/>
    <col min="16133" max="16134" width="9.109375" style="423" customWidth="1"/>
    <col min="16135" max="16136" width="9" style="423" customWidth="1"/>
    <col min="16137" max="16142" width="9.109375" style="423" customWidth="1"/>
    <col min="16143" max="16143" width="19.6640625" style="423" customWidth="1"/>
    <col min="16144" max="16148" width="9.109375" style="423" customWidth="1"/>
    <col min="16149" max="16149" width="11" style="423" bestFit="1" customWidth="1"/>
    <col min="16150" max="16154" width="9.109375" style="423" customWidth="1"/>
    <col min="16155" max="16155" width="4.6640625" style="423" customWidth="1"/>
    <col min="16156" max="16156" width="0.88671875" style="423" customWidth="1"/>
    <col min="16157" max="16384" width="0" style="423" hidden="1"/>
  </cols>
  <sheetData>
    <row r="1" spans="1:31" ht="5.25" customHeight="1">
      <c r="A1" s="408"/>
      <c r="B1" s="408"/>
      <c r="C1" s="408"/>
      <c r="D1" s="408"/>
      <c r="E1" s="408"/>
      <c r="F1" s="408"/>
      <c r="G1" s="408"/>
      <c r="H1" s="408"/>
      <c r="I1" s="408"/>
      <c r="J1" s="408"/>
      <c r="K1" s="408"/>
      <c r="L1" s="408"/>
      <c r="M1" s="408"/>
      <c r="N1" s="408"/>
      <c r="O1" s="408"/>
      <c r="P1" s="408"/>
      <c r="Q1" s="408"/>
      <c r="R1" s="408"/>
      <c r="S1" s="408"/>
      <c r="T1" s="408"/>
      <c r="U1" s="408"/>
      <c r="V1" s="408"/>
      <c r="W1" s="408"/>
      <c r="X1" s="408"/>
      <c r="Y1" s="408"/>
      <c r="Z1" s="408"/>
      <c r="AA1" s="409"/>
      <c r="AB1" s="408"/>
    </row>
    <row r="2" spans="1:31" ht="10.5" customHeight="1">
      <c r="A2" s="408"/>
      <c r="B2" s="412"/>
      <c r="C2" s="412"/>
      <c r="D2" s="412"/>
      <c r="E2" s="412"/>
      <c r="F2" s="412"/>
      <c r="G2" s="412"/>
      <c r="H2" s="412"/>
      <c r="I2" s="412"/>
      <c r="J2" s="412"/>
      <c r="K2" s="412"/>
      <c r="L2" s="412"/>
      <c r="M2" s="412"/>
      <c r="N2" s="412"/>
      <c r="O2" s="412"/>
      <c r="P2" s="412"/>
      <c r="Q2" s="412"/>
      <c r="R2" s="412"/>
      <c r="S2" s="413"/>
      <c r="T2" s="413"/>
      <c r="U2" s="413"/>
      <c r="V2" s="413"/>
      <c r="W2" s="413"/>
      <c r="X2" s="413"/>
      <c r="Y2" s="413"/>
      <c r="Z2" s="413"/>
      <c r="AA2" s="414"/>
      <c r="AB2" s="408"/>
    </row>
    <row r="3" spans="1:31" ht="18">
      <c r="A3" s="408"/>
      <c r="B3" s="415"/>
      <c r="C3" s="416"/>
      <c r="D3" s="416"/>
      <c r="E3" s="416"/>
      <c r="F3" s="416"/>
      <c r="G3" s="416"/>
      <c r="H3" s="416"/>
      <c r="I3" s="416"/>
      <c r="J3" s="416"/>
      <c r="K3" s="416"/>
      <c r="L3" s="416"/>
      <c r="M3" s="416"/>
      <c r="N3" s="416"/>
      <c r="O3" s="416"/>
      <c r="P3" s="416"/>
      <c r="Q3" s="413"/>
      <c r="R3" s="413"/>
      <c r="S3" s="413"/>
      <c r="T3" s="413"/>
      <c r="U3" s="413"/>
      <c r="V3" s="413"/>
      <c r="W3" s="413"/>
      <c r="X3" s="413"/>
      <c r="Y3" s="413"/>
      <c r="Z3" s="414"/>
      <c r="AA3" s="417"/>
      <c r="AB3" s="408"/>
      <c r="AD3" s="410"/>
      <c r="AE3" s="418"/>
    </row>
    <row r="4" spans="1:31" ht="30.75" customHeight="1" thickBot="1">
      <c r="A4" s="408"/>
      <c r="B4" s="415"/>
      <c r="C4" s="419"/>
      <c r="D4" s="419"/>
      <c r="E4" s="688" t="s">
        <v>0</v>
      </c>
      <c r="F4" s="688"/>
      <c r="G4" s="688"/>
      <c r="H4" s="688"/>
      <c r="I4" s="688"/>
      <c r="J4" s="688"/>
      <c r="K4" s="688"/>
      <c r="L4" s="688"/>
      <c r="M4" s="688"/>
      <c r="N4" s="688"/>
      <c r="O4" s="420"/>
      <c r="P4" s="419"/>
      <c r="Q4" s="413"/>
      <c r="R4" s="413"/>
      <c r="S4" s="413"/>
      <c r="T4" s="413"/>
      <c r="U4" s="413"/>
      <c r="V4" s="413"/>
      <c r="W4" s="413"/>
      <c r="X4" s="689" t="s">
        <v>1</v>
      </c>
      <c r="Y4" s="689"/>
      <c r="Z4" s="689"/>
      <c r="AA4" s="417"/>
      <c r="AB4" s="408"/>
      <c r="AD4" s="410"/>
      <c r="AE4" s="418"/>
    </row>
    <row r="5" spans="1:31" ht="20.25" customHeight="1">
      <c r="A5" s="408"/>
      <c r="B5" s="415"/>
      <c r="C5" s="419"/>
      <c r="D5" s="419"/>
      <c r="E5" s="690" t="s">
        <v>2</v>
      </c>
      <c r="F5" s="690"/>
      <c r="G5" s="690"/>
      <c r="H5" s="690"/>
      <c r="I5" s="690"/>
      <c r="J5" s="690"/>
      <c r="K5" s="690"/>
      <c r="L5" s="690"/>
      <c r="M5" s="690"/>
      <c r="N5" s="690"/>
      <c r="O5" s="690"/>
      <c r="P5" s="419"/>
      <c r="Q5" s="413"/>
      <c r="R5" s="413"/>
      <c r="S5" s="413"/>
      <c r="T5" s="413"/>
      <c r="U5" s="413"/>
      <c r="V5" s="413"/>
      <c r="W5" s="413"/>
      <c r="X5" s="689"/>
      <c r="Y5" s="689"/>
      <c r="Z5" s="689"/>
      <c r="AA5" s="417"/>
      <c r="AB5" s="408"/>
      <c r="AD5" s="418"/>
      <c r="AE5" s="418"/>
    </row>
    <row r="6" spans="1:31" ht="18">
      <c r="A6" s="408"/>
      <c r="B6" s="415"/>
      <c r="C6" s="419"/>
      <c r="D6" s="419"/>
      <c r="E6" s="421"/>
      <c r="F6" s="421"/>
      <c r="G6" s="421"/>
      <c r="H6" s="421"/>
      <c r="I6" s="421"/>
      <c r="J6" s="421"/>
      <c r="K6" s="421"/>
      <c r="L6" s="421"/>
      <c r="M6" s="421"/>
      <c r="N6" s="421"/>
      <c r="O6" s="419"/>
      <c r="P6" s="419"/>
      <c r="Q6" s="413"/>
      <c r="R6" s="413"/>
      <c r="S6" s="413"/>
      <c r="T6" s="413"/>
      <c r="U6" s="413"/>
      <c r="V6" s="413"/>
      <c r="W6" s="413"/>
      <c r="X6" s="420"/>
      <c r="Y6" s="420"/>
      <c r="Z6" s="420"/>
      <c r="AA6" s="417"/>
      <c r="AB6" s="408"/>
      <c r="AD6" s="418"/>
      <c r="AE6" s="418"/>
    </row>
    <row r="7" spans="1:31" ht="18">
      <c r="A7" s="408"/>
      <c r="B7" s="415"/>
      <c r="C7" s="691" t="s">
        <v>3</v>
      </c>
      <c r="D7" s="691"/>
      <c r="E7" s="421"/>
      <c r="F7" s="421"/>
      <c r="G7" s="421"/>
      <c r="H7" s="421"/>
      <c r="I7" s="421"/>
      <c r="J7" s="421"/>
      <c r="K7" s="421"/>
      <c r="L7" s="421"/>
      <c r="M7" s="421"/>
      <c r="N7" s="421"/>
      <c r="O7" s="419"/>
      <c r="P7" s="419"/>
      <c r="Q7" s="413"/>
      <c r="R7" s="413"/>
      <c r="S7" s="413"/>
      <c r="T7" s="413"/>
      <c r="U7" s="413"/>
      <c r="V7" s="413"/>
      <c r="W7" s="413"/>
      <c r="X7" s="692" t="s">
        <v>4</v>
      </c>
      <c r="Y7" s="692"/>
      <c r="Z7" s="692"/>
      <c r="AA7" s="417"/>
      <c r="AB7" s="408"/>
      <c r="AD7" s="418"/>
      <c r="AE7" s="418"/>
    </row>
    <row r="8" spans="1:31" ht="18">
      <c r="A8" s="408"/>
      <c r="B8" s="412"/>
      <c r="C8" s="691"/>
      <c r="D8" s="691"/>
      <c r="E8" s="422"/>
      <c r="F8" s="416"/>
      <c r="G8" s="416"/>
      <c r="H8" s="416"/>
      <c r="I8" s="416"/>
      <c r="J8" s="416"/>
      <c r="K8" s="416"/>
      <c r="L8" s="416"/>
      <c r="M8" s="413"/>
      <c r="N8" s="413"/>
      <c r="O8" s="693"/>
      <c r="P8" s="693"/>
      <c r="Q8" s="693"/>
      <c r="R8" s="694"/>
      <c r="S8" s="694"/>
      <c r="T8" s="694"/>
      <c r="U8" s="694"/>
      <c r="V8" s="694"/>
      <c r="W8" s="413"/>
      <c r="X8" s="695">
        <v>2023</v>
      </c>
      <c r="Y8" s="696"/>
      <c r="Z8" s="697"/>
      <c r="AA8" s="417"/>
      <c r="AB8" s="408"/>
      <c r="AD8" s="418"/>
      <c r="AE8" s="418"/>
    </row>
    <row r="9" spans="1:31" ht="18.600000000000001" thickBot="1">
      <c r="A9" s="408"/>
      <c r="B9" s="416"/>
      <c r="D9" s="419"/>
      <c r="E9" s="419"/>
      <c r="F9" s="419"/>
      <c r="G9" s="419"/>
      <c r="H9" s="419"/>
      <c r="I9" s="419"/>
      <c r="J9" s="419"/>
      <c r="K9" s="419"/>
      <c r="L9" s="419"/>
      <c r="M9" s="419"/>
      <c r="N9" s="413"/>
      <c r="O9" s="413"/>
      <c r="P9" s="413"/>
      <c r="Q9" s="413"/>
      <c r="R9" s="413"/>
      <c r="S9" s="413"/>
      <c r="T9" s="413"/>
      <c r="U9" s="413"/>
      <c r="V9" s="413"/>
      <c r="W9" s="413"/>
      <c r="X9" s="413"/>
      <c r="Y9" s="413"/>
      <c r="Z9" s="413"/>
      <c r="AA9" s="424"/>
      <c r="AB9" s="408"/>
      <c r="AD9" s="418"/>
      <c r="AE9" s="418"/>
    </row>
    <row r="10" spans="1:31" ht="18">
      <c r="A10" s="408"/>
      <c r="B10" s="416"/>
      <c r="C10" s="425"/>
      <c r="D10" s="426" t="s">
        <v>5</v>
      </c>
      <c r="E10" s="427"/>
      <c r="F10" s="427"/>
      <c r="G10" s="427"/>
      <c r="H10" s="427"/>
      <c r="I10" s="427"/>
      <c r="J10" s="427"/>
      <c r="K10" s="427"/>
      <c r="L10" s="427"/>
      <c r="M10" s="427"/>
      <c r="N10" s="427"/>
      <c r="O10" s="427"/>
      <c r="P10" s="427"/>
      <c r="Q10" s="427"/>
      <c r="R10" s="427"/>
      <c r="S10" s="427"/>
      <c r="T10" s="427"/>
      <c r="U10" s="427"/>
      <c r="V10" s="427"/>
      <c r="W10" s="427"/>
      <c r="X10" s="427"/>
      <c r="Y10" s="427"/>
      <c r="Z10" s="428"/>
      <c r="AA10" s="424"/>
      <c r="AB10" s="408"/>
      <c r="AD10" s="418"/>
      <c r="AE10" s="418"/>
    </row>
    <row r="11" spans="1:31" ht="18">
      <c r="A11" s="408"/>
      <c r="B11" s="416"/>
      <c r="C11" s="429"/>
      <c r="D11" s="682" t="s">
        <v>6</v>
      </c>
      <c r="E11" s="682"/>
      <c r="F11" s="682"/>
      <c r="G11" s="682"/>
      <c r="H11" s="682"/>
      <c r="I11" s="413"/>
      <c r="J11" s="413"/>
      <c r="K11" s="413"/>
      <c r="L11" s="430" t="s">
        <v>7</v>
      </c>
      <c r="M11" s="431"/>
      <c r="N11" s="431"/>
      <c r="O11" s="431"/>
      <c r="P11" s="431"/>
      <c r="Q11" s="431"/>
      <c r="R11" s="431"/>
      <c r="S11" s="431"/>
      <c r="T11" s="431"/>
      <c r="U11" s="420"/>
      <c r="V11" s="420"/>
      <c r="W11" s="420"/>
      <c r="X11" s="420"/>
      <c r="Z11" s="432"/>
      <c r="AA11" s="424"/>
      <c r="AB11" s="408"/>
      <c r="AD11" s="418"/>
      <c r="AE11" s="418"/>
    </row>
    <row r="12" spans="1:31" ht="18">
      <c r="A12" s="408"/>
      <c r="B12" s="416"/>
      <c r="C12" s="429"/>
      <c r="D12" s="683"/>
      <c r="E12" s="683"/>
      <c r="F12" s="683"/>
      <c r="G12" s="683"/>
      <c r="H12" s="683"/>
      <c r="I12" s="413"/>
      <c r="J12" s="413"/>
      <c r="K12" s="413"/>
      <c r="L12" s="684"/>
      <c r="M12" s="684"/>
      <c r="N12" s="684"/>
      <c r="O12" s="684"/>
      <c r="P12" s="684"/>
      <c r="Q12" s="684"/>
      <c r="R12" s="684"/>
      <c r="S12" s="684"/>
      <c r="T12" s="684"/>
      <c r="U12" s="684"/>
      <c r="V12" s="684"/>
      <c r="W12" s="684"/>
      <c r="X12" s="684"/>
      <c r="Y12" s="684"/>
      <c r="Z12" s="432"/>
      <c r="AA12" s="424"/>
      <c r="AB12" s="408"/>
      <c r="AD12" s="418"/>
      <c r="AE12" s="418"/>
    </row>
    <row r="13" spans="1:31" ht="18.600000000000001" thickBot="1">
      <c r="A13" s="408"/>
      <c r="B13" s="416"/>
      <c r="C13" s="433"/>
      <c r="D13" s="434"/>
      <c r="E13" s="435"/>
      <c r="F13" s="435"/>
      <c r="G13" s="435"/>
      <c r="H13" s="435"/>
      <c r="I13" s="435"/>
      <c r="J13" s="435"/>
      <c r="K13" s="435"/>
      <c r="L13" s="435"/>
      <c r="M13" s="435"/>
      <c r="N13" s="435"/>
      <c r="O13" s="435"/>
      <c r="P13" s="435"/>
      <c r="Q13" s="435"/>
      <c r="R13" s="435"/>
      <c r="S13" s="435"/>
      <c r="T13" s="435"/>
      <c r="U13" s="435"/>
      <c r="V13" s="435"/>
      <c r="W13" s="435"/>
      <c r="X13" s="435"/>
      <c r="Y13" s="435"/>
      <c r="Z13" s="436"/>
      <c r="AA13" s="424"/>
      <c r="AB13" s="408"/>
      <c r="AD13" s="418"/>
      <c r="AE13" s="418"/>
    </row>
    <row r="14" spans="1:31" ht="18.600000000000001" thickBot="1">
      <c r="A14" s="408"/>
      <c r="B14" s="413"/>
      <c r="C14" s="437"/>
      <c r="D14" s="437"/>
      <c r="E14" s="437"/>
      <c r="F14" s="437"/>
      <c r="G14" s="413"/>
      <c r="H14" s="413"/>
      <c r="I14" s="413"/>
      <c r="J14" s="413"/>
      <c r="K14" s="413"/>
      <c r="L14" s="413"/>
      <c r="M14" s="437"/>
      <c r="N14" s="437"/>
      <c r="O14" s="437"/>
      <c r="P14" s="437"/>
      <c r="Q14" s="413"/>
      <c r="R14" s="413"/>
      <c r="S14" s="413"/>
      <c r="T14" s="413"/>
      <c r="U14" s="413"/>
      <c r="V14" s="413"/>
      <c r="W14" s="413"/>
      <c r="X14" s="413"/>
      <c r="Y14" s="413"/>
      <c r="Z14" s="413"/>
      <c r="AA14" s="417"/>
      <c r="AB14" s="408"/>
    </row>
    <row r="15" spans="1:31" ht="17.399999999999999">
      <c r="A15" s="408"/>
      <c r="B15" s="419"/>
      <c r="C15" s="685" t="s">
        <v>8</v>
      </c>
      <c r="D15" s="686"/>
      <c r="E15" s="686"/>
      <c r="F15" s="686"/>
      <c r="G15" s="686"/>
      <c r="H15" s="686"/>
      <c r="I15" s="686"/>
      <c r="J15" s="686"/>
      <c r="K15" s="686"/>
      <c r="L15" s="686"/>
      <c r="M15" s="686"/>
      <c r="N15" s="686"/>
      <c r="O15" s="686"/>
      <c r="P15" s="686"/>
      <c r="Q15" s="686"/>
      <c r="R15" s="686"/>
      <c r="S15" s="686"/>
      <c r="T15" s="686"/>
      <c r="U15" s="686"/>
      <c r="V15" s="686"/>
      <c r="W15" s="686"/>
      <c r="X15" s="686"/>
      <c r="Y15" s="686"/>
      <c r="Z15" s="687"/>
      <c r="AA15" s="417"/>
      <c r="AB15" s="408"/>
    </row>
    <row r="16" spans="1:31" ht="18">
      <c r="A16" s="408"/>
      <c r="B16" s="419"/>
      <c r="C16" s="438"/>
      <c r="D16" s="680" t="s">
        <v>9</v>
      </c>
      <c r="E16" s="680"/>
      <c r="F16" s="680"/>
      <c r="G16" s="680"/>
      <c r="H16" s="680"/>
      <c r="I16" s="680"/>
      <c r="J16" s="680" t="s">
        <v>10</v>
      </c>
      <c r="K16" s="680"/>
      <c r="L16" s="680" t="s">
        <v>11</v>
      </c>
      <c r="M16" s="680"/>
      <c r="N16" s="680" t="s">
        <v>12</v>
      </c>
      <c r="O16" s="680"/>
      <c r="P16" s="680" t="s">
        <v>13</v>
      </c>
      <c r="Q16" s="680"/>
      <c r="R16" s="680" t="s">
        <v>14</v>
      </c>
      <c r="S16" s="680"/>
      <c r="T16" s="680"/>
      <c r="U16" s="680"/>
      <c r="V16" s="680"/>
      <c r="W16" s="680" t="s">
        <v>15</v>
      </c>
      <c r="X16" s="680"/>
      <c r="Y16" s="680"/>
      <c r="Z16" s="681"/>
      <c r="AA16" s="417"/>
      <c r="AB16" s="408"/>
    </row>
    <row r="17" spans="1:28" ht="18">
      <c r="A17" s="408"/>
      <c r="B17" s="439"/>
      <c r="C17" s="440">
        <v>1</v>
      </c>
      <c r="D17" s="675"/>
      <c r="E17" s="675"/>
      <c r="F17" s="675"/>
      <c r="G17" s="675"/>
      <c r="H17" s="675"/>
      <c r="I17" s="675"/>
      <c r="J17" s="676"/>
      <c r="K17" s="676"/>
      <c r="L17" s="677"/>
      <c r="M17" s="677"/>
      <c r="N17" s="678"/>
      <c r="O17" s="678"/>
      <c r="P17" s="679"/>
      <c r="Q17" s="679"/>
      <c r="R17" s="677"/>
      <c r="S17" s="677"/>
      <c r="T17" s="677"/>
      <c r="U17" s="677"/>
      <c r="V17" s="677"/>
      <c r="W17" s="673"/>
      <c r="X17" s="673"/>
      <c r="Y17" s="673"/>
      <c r="Z17" s="674"/>
      <c r="AA17" s="417"/>
      <c r="AB17" s="408"/>
    </row>
    <row r="18" spans="1:28" ht="18">
      <c r="A18" s="408"/>
      <c r="B18" s="439"/>
      <c r="C18" s="440">
        <v>2</v>
      </c>
      <c r="D18" s="675"/>
      <c r="E18" s="675"/>
      <c r="F18" s="675"/>
      <c r="G18" s="675"/>
      <c r="H18" s="675"/>
      <c r="I18" s="675"/>
      <c r="J18" s="676"/>
      <c r="K18" s="676"/>
      <c r="L18" s="677"/>
      <c r="M18" s="677"/>
      <c r="N18" s="678"/>
      <c r="O18" s="678"/>
      <c r="P18" s="679"/>
      <c r="Q18" s="679"/>
      <c r="R18" s="677"/>
      <c r="S18" s="677"/>
      <c r="T18" s="677"/>
      <c r="U18" s="677"/>
      <c r="V18" s="677"/>
      <c r="W18" s="673"/>
      <c r="X18" s="673"/>
      <c r="Y18" s="673"/>
      <c r="Z18" s="674"/>
      <c r="AA18" s="417"/>
      <c r="AB18" s="408"/>
    </row>
    <row r="19" spans="1:28" ht="18">
      <c r="A19" s="408"/>
      <c r="B19" s="439"/>
      <c r="C19" s="440">
        <v>3</v>
      </c>
      <c r="D19" s="675"/>
      <c r="E19" s="675"/>
      <c r="F19" s="675"/>
      <c r="G19" s="675"/>
      <c r="H19" s="675"/>
      <c r="I19" s="675"/>
      <c r="J19" s="676"/>
      <c r="K19" s="676"/>
      <c r="L19" s="677"/>
      <c r="M19" s="677"/>
      <c r="N19" s="678"/>
      <c r="O19" s="678"/>
      <c r="P19" s="679"/>
      <c r="Q19" s="679"/>
      <c r="R19" s="677"/>
      <c r="S19" s="677"/>
      <c r="T19" s="677"/>
      <c r="U19" s="677"/>
      <c r="V19" s="677"/>
      <c r="W19" s="673"/>
      <c r="X19" s="673"/>
      <c r="Y19" s="673"/>
      <c r="Z19" s="674"/>
      <c r="AA19" s="441"/>
      <c r="AB19" s="408"/>
    </row>
    <row r="20" spans="1:28" ht="18">
      <c r="A20" s="408"/>
      <c r="B20" s="439"/>
      <c r="C20" s="440">
        <v>4</v>
      </c>
      <c r="D20" s="675"/>
      <c r="E20" s="675"/>
      <c r="F20" s="675"/>
      <c r="G20" s="675"/>
      <c r="H20" s="675"/>
      <c r="I20" s="675"/>
      <c r="J20" s="676"/>
      <c r="K20" s="676"/>
      <c r="L20" s="677"/>
      <c r="M20" s="677"/>
      <c r="N20" s="678"/>
      <c r="O20" s="678"/>
      <c r="P20" s="679"/>
      <c r="Q20" s="679"/>
      <c r="R20" s="677"/>
      <c r="S20" s="677"/>
      <c r="T20" s="677"/>
      <c r="U20" s="677"/>
      <c r="V20" s="677"/>
      <c r="W20" s="673"/>
      <c r="X20" s="673"/>
      <c r="Y20" s="673"/>
      <c r="Z20" s="674"/>
      <c r="AA20" s="441"/>
      <c r="AB20" s="408"/>
    </row>
    <row r="21" spans="1:28" ht="18">
      <c r="A21" s="408"/>
      <c r="B21" s="439"/>
      <c r="C21" s="440">
        <v>5</v>
      </c>
      <c r="D21" s="675"/>
      <c r="E21" s="675"/>
      <c r="F21" s="675"/>
      <c r="G21" s="675"/>
      <c r="H21" s="675"/>
      <c r="I21" s="675"/>
      <c r="J21" s="676"/>
      <c r="K21" s="676"/>
      <c r="L21" s="677"/>
      <c r="M21" s="677"/>
      <c r="N21" s="678"/>
      <c r="O21" s="678"/>
      <c r="P21" s="679"/>
      <c r="Q21" s="679"/>
      <c r="R21" s="677"/>
      <c r="S21" s="677"/>
      <c r="T21" s="677"/>
      <c r="U21" s="677"/>
      <c r="V21" s="677"/>
      <c r="W21" s="673"/>
      <c r="X21" s="673"/>
      <c r="Y21" s="673"/>
      <c r="Z21" s="674"/>
      <c r="AA21" s="441"/>
      <c r="AB21" s="408"/>
    </row>
    <row r="22" spans="1:28" ht="18">
      <c r="A22" s="408"/>
      <c r="B22" s="439"/>
      <c r="C22" s="440">
        <v>6</v>
      </c>
      <c r="D22" s="675"/>
      <c r="E22" s="675"/>
      <c r="F22" s="675"/>
      <c r="G22" s="675"/>
      <c r="H22" s="675"/>
      <c r="I22" s="675"/>
      <c r="J22" s="676"/>
      <c r="K22" s="676"/>
      <c r="L22" s="677"/>
      <c r="M22" s="677"/>
      <c r="N22" s="678"/>
      <c r="O22" s="678"/>
      <c r="P22" s="679"/>
      <c r="Q22" s="679"/>
      <c r="R22" s="677"/>
      <c r="S22" s="677"/>
      <c r="T22" s="677"/>
      <c r="U22" s="677"/>
      <c r="V22" s="677"/>
      <c r="W22" s="673"/>
      <c r="X22" s="673"/>
      <c r="Y22" s="673"/>
      <c r="Z22" s="674"/>
      <c r="AA22" s="441"/>
      <c r="AB22" s="408"/>
    </row>
    <row r="23" spans="1:28" ht="18">
      <c r="A23" s="408"/>
      <c r="B23" s="439"/>
      <c r="C23" s="440">
        <v>7</v>
      </c>
      <c r="D23" s="675"/>
      <c r="E23" s="675"/>
      <c r="F23" s="675"/>
      <c r="G23" s="675"/>
      <c r="H23" s="675"/>
      <c r="I23" s="675"/>
      <c r="J23" s="676"/>
      <c r="K23" s="676"/>
      <c r="L23" s="677"/>
      <c r="M23" s="677"/>
      <c r="N23" s="678"/>
      <c r="O23" s="678"/>
      <c r="P23" s="679"/>
      <c r="Q23" s="679"/>
      <c r="R23" s="677"/>
      <c r="S23" s="677"/>
      <c r="T23" s="677"/>
      <c r="U23" s="677"/>
      <c r="V23" s="677"/>
      <c r="W23" s="673"/>
      <c r="X23" s="673"/>
      <c r="Y23" s="673"/>
      <c r="Z23" s="674"/>
      <c r="AA23" s="441"/>
      <c r="AB23" s="408"/>
    </row>
    <row r="24" spans="1:28" ht="18">
      <c r="A24" s="408"/>
      <c r="B24" s="439"/>
      <c r="C24" s="440">
        <v>8</v>
      </c>
      <c r="D24" s="675"/>
      <c r="E24" s="675"/>
      <c r="F24" s="675"/>
      <c r="G24" s="675"/>
      <c r="H24" s="675"/>
      <c r="I24" s="675"/>
      <c r="J24" s="676"/>
      <c r="K24" s="676"/>
      <c r="L24" s="677"/>
      <c r="M24" s="677"/>
      <c r="N24" s="678"/>
      <c r="O24" s="678"/>
      <c r="P24" s="679"/>
      <c r="Q24" s="679"/>
      <c r="R24" s="677"/>
      <c r="S24" s="677"/>
      <c r="T24" s="677"/>
      <c r="U24" s="677"/>
      <c r="V24" s="677"/>
      <c r="W24" s="673"/>
      <c r="X24" s="673"/>
      <c r="Y24" s="673"/>
      <c r="Z24" s="674"/>
      <c r="AA24" s="441"/>
      <c r="AB24" s="408"/>
    </row>
    <row r="25" spans="1:28" ht="18">
      <c r="A25" s="408"/>
      <c r="B25" s="439"/>
      <c r="C25" s="440">
        <v>9</v>
      </c>
      <c r="D25" s="675"/>
      <c r="E25" s="675"/>
      <c r="F25" s="675"/>
      <c r="G25" s="675"/>
      <c r="H25" s="675"/>
      <c r="I25" s="675"/>
      <c r="J25" s="676"/>
      <c r="K25" s="676"/>
      <c r="L25" s="677"/>
      <c r="M25" s="677"/>
      <c r="N25" s="678"/>
      <c r="O25" s="678"/>
      <c r="P25" s="679"/>
      <c r="Q25" s="679"/>
      <c r="R25" s="677"/>
      <c r="S25" s="677"/>
      <c r="T25" s="677"/>
      <c r="U25" s="677"/>
      <c r="V25" s="677"/>
      <c r="W25" s="673"/>
      <c r="X25" s="673"/>
      <c r="Y25" s="673"/>
      <c r="Z25" s="674"/>
      <c r="AA25" s="441"/>
      <c r="AB25" s="408"/>
    </row>
    <row r="26" spans="1:28" ht="18">
      <c r="A26" s="408"/>
      <c r="B26" s="439"/>
      <c r="C26" s="440">
        <v>10</v>
      </c>
      <c r="D26" s="675"/>
      <c r="E26" s="675"/>
      <c r="F26" s="675"/>
      <c r="G26" s="675"/>
      <c r="H26" s="675"/>
      <c r="I26" s="675"/>
      <c r="J26" s="676"/>
      <c r="K26" s="676"/>
      <c r="L26" s="677"/>
      <c r="M26" s="677"/>
      <c r="N26" s="678"/>
      <c r="O26" s="678"/>
      <c r="P26" s="679"/>
      <c r="Q26" s="679"/>
      <c r="R26" s="677"/>
      <c r="S26" s="677"/>
      <c r="T26" s="677"/>
      <c r="U26" s="677"/>
      <c r="V26" s="677"/>
      <c r="W26" s="673"/>
      <c r="X26" s="673"/>
      <c r="Y26" s="673"/>
      <c r="Z26" s="674"/>
      <c r="AA26" s="441"/>
      <c r="AB26" s="408"/>
    </row>
    <row r="27" spans="1:28" ht="18">
      <c r="A27" s="408"/>
      <c r="B27" s="439"/>
      <c r="C27" s="440">
        <v>11</v>
      </c>
      <c r="D27" s="675"/>
      <c r="E27" s="675"/>
      <c r="F27" s="675"/>
      <c r="G27" s="675"/>
      <c r="H27" s="675"/>
      <c r="I27" s="675"/>
      <c r="J27" s="676"/>
      <c r="K27" s="676"/>
      <c r="L27" s="677"/>
      <c r="M27" s="677"/>
      <c r="N27" s="678"/>
      <c r="O27" s="678"/>
      <c r="P27" s="679"/>
      <c r="Q27" s="679"/>
      <c r="R27" s="677"/>
      <c r="S27" s="677"/>
      <c r="T27" s="677"/>
      <c r="U27" s="677"/>
      <c r="V27" s="677"/>
      <c r="W27" s="673"/>
      <c r="X27" s="673"/>
      <c r="Y27" s="673"/>
      <c r="Z27" s="674"/>
      <c r="AA27" s="441"/>
      <c r="AB27" s="408"/>
    </row>
    <row r="28" spans="1:28" ht="18">
      <c r="A28" s="408"/>
      <c r="B28" s="439"/>
      <c r="C28" s="440">
        <v>12</v>
      </c>
      <c r="D28" s="675"/>
      <c r="E28" s="675"/>
      <c r="F28" s="675"/>
      <c r="G28" s="675"/>
      <c r="H28" s="675"/>
      <c r="I28" s="675"/>
      <c r="J28" s="676"/>
      <c r="K28" s="676"/>
      <c r="L28" s="677"/>
      <c r="M28" s="677"/>
      <c r="N28" s="678"/>
      <c r="O28" s="678"/>
      <c r="P28" s="679"/>
      <c r="Q28" s="679"/>
      <c r="R28" s="677"/>
      <c r="S28" s="677"/>
      <c r="T28" s="677"/>
      <c r="U28" s="677"/>
      <c r="V28" s="677"/>
      <c r="W28" s="673"/>
      <c r="X28" s="673"/>
      <c r="Y28" s="673"/>
      <c r="Z28" s="674"/>
      <c r="AA28" s="441"/>
      <c r="AB28" s="408"/>
    </row>
    <row r="29" spans="1:28" ht="18">
      <c r="A29" s="408"/>
      <c r="B29" s="439"/>
      <c r="C29" s="440">
        <v>13</v>
      </c>
      <c r="D29" s="675"/>
      <c r="E29" s="675"/>
      <c r="F29" s="675"/>
      <c r="G29" s="675"/>
      <c r="H29" s="675"/>
      <c r="I29" s="675"/>
      <c r="J29" s="676"/>
      <c r="K29" s="676"/>
      <c r="L29" s="677"/>
      <c r="M29" s="677"/>
      <c r="N29" s="678"/>
      <c r="O29" s="678"/>
      <c r="P29" s="679"/>
      <c r="Q29" s="679"/>
      <c r="R29" s="677"/>
      <c r="S29" s="677"/>
      <c r="T29" s="677"/>
      <c r="U29" s="677"/>
      <c r="V29" s="677"/>
      <c r="W29" s="673"/>
      <c r="X29" s="673"/>
      <c r="Y29" s="673"/>
      <c r="Z29" s="674"/>
      <c r="AA29" s="441"/>
      <c r="AB29" s="408"/>
    </row>
    <row r="30" spans="1:28" ht="18">
      <c r="A30" s="408"/>
      <c r="B30" s="439"/>
      <c r="C30" s="440">
        <v>14</v>
      </c>
      <c r="D30" s="675"/>
      <c r="E30" s="675"/>
      <c r="F30" s="675"/>
      <c r="G30" s="675"/>
      <c r="H30" s="675"/>
      <c r="I30" s="675"/>
      <c r="J30" s="676"/>
      <c r="K30" s="676"/>
      <c r="L30" s="677"/>
      <c r="M30" s="677"/>
      <c r="N30" s="678"/>
      <c r="O30" s="678"/>
      <c r="P30" s="679"/>
      <c r="Q30" s="679"/>
      <c r="R30" s="677"/>
      <c r="S30" s="677"/>
      <c r="T30" s="677"/>
      <c r="U30" s="677"/>
      <c r="V30" s="677"/>
      <c r="W30" s="673"/>
      <c r="X30" s="673"/>
      <c r="Y30" s="673"/>
      <c r="Z30" s="674"/>
      <c r="AA30" s="441"/>
      <c r="AB30" s="408"/>
    </row>
    <row r="31" spans="1:28" ht="18">
      <c r="A31" s="408"/>
      <c r="B31" s="439"/>
      <c r="C31" s="440">
        <v>15</v>
      </c>
      <c r="D31" s="675"/>
      <c r="E31" s="675"/>
      <c r="F31" s="675"/>
      <c r="G31" s="675"/>
      <c r="H31" s="675"/>
      <c r="I31" s="675"/>
      <c r="J31" s="676"/>
      <c r="K31" s="676"/>
      <c r="L31" s="677"/>
      <c r="M31" s="677"/>
      <c r="N31" s="678"/>
      <c r="O31" s="678"/>
      <c r="P31" s="679"/>
      <c r="Q31" s="679"/>
      <c r="R31" s="677"/>
      <c r="S31" s="677"/>
      <c r="T31" s="677"/>
      <c r="U31" s="677"/>
      <c r="V31" s="677"/>
      <c r="W31" s="673"/>
      <c r="X31" s="673"/>
      <c r="Y31" s="673"/>
      <c r="Z31" s="674"/>
      <c r="AA31" s="441"/>
      <c r="AB31" s="408"/>
    </row>
    <row r="32" spans="1:28" ht="18">
      <c r="A32" s="408"/>
      <c r="B32" s="439"/>
      <c r="C32" s="440">
        <v>16</v>
      </c>
      <c r="D32" s="675"/>
      <c r="E32" s="675"/>
      <c r="F32" s="675"/>
      <c r="G32" s="675"/>
      <c r="H32" s="675"/>
      <c r="I32" s="675"/>
      <c r="J32" s="676"/>
      <c r="K32" s="676"/>
      <c r="L32" s="677"/>
      <c r="M32" s="677"/>
      <c r="N32" s="678"/>
      <c r="O32" s="678"/>
      <c r="P32" s="679"/>
      <c r="Q32" s="679"/>
      <c r="R32" s="677"/>
      <c r="S32" s="677"/>
      <c r="T32" s="677"/>
      <c r="U32" s="677"/>
      <c r="V32" s="677"/>
      <c r="W32" s="673"/>
      <c r="X32" s="673"/>
      <c r="Y32" s="673"/>
      <c r="Z32" s="674"/>
      <c r="AA32" s="441"/>
      <c r="AB32" s="408"/>
    </row>
    <row r="33" spans="1:28" ht="18">
      <c r="A33" s="408"/>
      <c r="B33" s="439"/>
      <c r="C33" s="440">
        <v>17</v>
      </c>
      <c r="D33" s="675"/>
      <c r="E33" s="675"/>
      <c r="F33" s="675"/>
      <c r="G33" s="675"/>
      <c r="H33" s="675"/>
      <c r="I33" s="675"/>
      <c r="J33" s="676"/>
      <c r="K33" s="676"/>
      <c r="L33" s="677"/>
      <c r="M33" s="677"/>
      <c r="N33" s="678"/>
      <c r="O33" s="678"/>
      <c r="P33" s="679"/>
      <c r="Q33" s="679"/>
      <c r="R33" s="677"/>
      <c r="S33" s="677"/>
      <c r="T33" s="677"/>
      <c r="U33" s="677"/>
      <c r="V33" s="677"/>
      <c r="W33" s="673"/>
      <c r="X33" s="673"/>
      <c r="Y33" s="673"/>
      <c r="Z33" s="674"/>
      <c r="AA33" s="441"/>
      <c r="AB33" s="408"/>
    </row>
    <row r="34" spans="1:28" ht="18">
      <c r="A34" s="408"/>
      <c r="B34" s="439"/>
      <c r="C34" s="440">
        <v>18</v>
      </c>
      <c r="D34" s="675"/>
      <c r="E34" s="675"/>
      <c r="F34" s="675"/>
      <c r="G34" s="675"/>
      <c r="H34" s="675"/>
      <c r="I34" s="675"/>
      <c r="J34" s="676"/>
      <c r="K34" s="676"/>
      <c r="L34" s="677"/>
      <c r="M34" s="677"/>
      <c r="N34" s="678"/>
      <c r="O34" s="678"/>
      <c r="P34" s="679"/>
      <c r="Q34" s="679"/>
      <c r="R34" s="677"/>
      <c r="S34" s="677"/>
      <c r="T34" s="677"/>
      <c r="U34" s="677"/>
      <c r="V34" s="677"/>
      <c r="W34" s="673"/>
      <c r="X34" s="673"/>
      <c r="Y34" s="673"/>
      <c r="Z34" s="674"/>
      <c r="AA34" s="441"/>
      <c r="AB34" s="408"/>
    </row>
    <row r="35" spans="1:28" ht="18">
      <c r="A35" s="408"/>
      <c r="B35" s="439"/>
      <c r="C35" s="440">
        <v>19</v>
      </c>
      <c r="D35" s="675"/>
      <c r="E35" s="675"/>
      <c r="F35" s="675"/>
      <c r="G35" s="675"/>
      <c r="H35" s="675"/>
      <c r="I35" s="675"/>
      <c r="J35" s="676"/>
      <c r="K35" s="676"/>
      <c r="L35" s="677"/>
      <c r="M35" s="677"/>
      <c r="N35" s="678"/>
      <c r="O35" s="678"/>
      <c r="P35" s="679"/>
      <c r="Q35" s="679"/>
      <c r="R35" s="677"/>
      <c r="S35" s="677"/>
      <c r="T35" s="677"/>
      <c r="U35" s="677"/>
      <c r="V35" s="677"/>
      <c r="W35" s="673"/>
      <c r="X35" s="673"/>
      <c r="Y35" s="673"/>
      <c r="Z35" s="674"/>
      <c r="AA35" s="441"/>
      <c r="AB35" s="408"/>
    </row>
    <row r="36" spans="1:28" ht="18">
      <c r="A36" s="408"/>
      <c r="B36" s="439"/>
      <c r="C36" s="440">
        <v>20</v>
      </c>
      <c r="D36" s="675"/>
      <c r="E36" s="675"/>
      <c r="F36" s="675"/>
      <c r="G36" s="675"/>
      <c r="H36" s="675"/>
      <c r="I36" s="675"/>
      <c r="J36" s="676"/>
      <c r="K36" s="676"/>
      <c r="L36" s="677"/>
      <c r="M36" s="677"/>
      <c r="N36" s="678"/>
      <c r="O36" s="678"/>
      <c r="P36" s="679"/>
      <c r="Q36" s="679"/>
      <c r="R36" s="677"/>
      <c r="S36" s="677"/>
      <c r="T36" s="677"/>
      <c r="U36" s="677"/>
      <c r="V36" s="677"/>
      <c r="W36" s="673"/>
      <c r="X36" s="673"/>
      <c r="Y36" s="673"/>
      <c r="Z36" s="674"/>
      <c r="AA36" s="441"/>
      <c r="AB36" s="408"/>
    </row>
    <row r="37" spans="1:28" ht="18">
      <c r="A37" s="408"/>
      <c r="B37" s="439"/>
      <c r="C37" s="440">
        <v>21</v>
      </c>
      <c r="D37" s="675"/>
      <c r="E37" s="675"/>
      <c r="F37" s="675"/>
      <c r="G37" s="675"/>
      <c r="H37" s="675"/>
      <c r="I37" s="675"/>
      <c r="J37" s="676"/>
      <c r="K37" s="676"/>
      <c r="L37" s="677"/>
      <c r="M37" s="677"/>
      <c r="N37" s="678"/>
      <c r="O37" s="678"/>
      <c r="P37" s="679"/>
      <c r="Q37" s="679"/>
      <c r="R37" s="677"/>
      <c r="S37" s="677"/>
      <c r="T37" s="677"/>
      <c r="U37" s="677"/>
      <c r="V37" s="677"/>
      <c r="W37" s="673"/>
      <c r="X37" s="673"/>
      <c r="Y37" s="673"/>
      <c r="Z37" s="674"/>
      <c r="AA37" s="441"/>
      <c r="AB37" s="408"/>
    </row>
    <row r="38" spans="1:28" ht="18">
      <c r="A38" s="408"/>
      <c r="B38" s="439"/>
      <c r="C38" s="440">
        <v>22</v>
      </c>
      <c r="D38" s="675"/>
      <c r="E38" s="675"/>
      <c r="F38" s="675"/>
      <c r="G38" s="675"/>
      <c r="H38" s="675"/>
      <c r="I38" s="675"/>
      <c r="J38" s="676"/>
      <c r="K38" s="676"/>
      <c r="L38" s="677"/>
      <c r="M38" s="677"/>
      <c r="N38" s="678"/>
      <c r="O38" s="678"/>
      <c r="P38" s="679"/>
      <c r="Q38" s="679"/>
      <c r="R38" s="677"/>
      <c r="S38" s="677"/>
      <c r="T38" s="677"/>
      <c r="U38" s="677"/>
      <c r="V38" s="677"/>
      <c r="W38" s="673"/>
      <c r="X38" s="673"/>
      <c r="Y38" s="673"/>
      <c r="Z38" s="674"/>
      <c r="AA38" s="441"/>
      <c r="AB38" s="408"/>
    </row>
    <row r="39" spans="1:28" ht="18">
      <c r="A39" s="408"/>
      <c r="B39" s="439"/>
      <c r="C39" s="440">
        <v>23</v>
      </c>
      <c r="D39" s="675"/>
      <c r="E39" s="675"/>
      <c r="F39" s="675"/>
      <c r="G39" s="675"/>
      <c r="H39" s="675"/>
      <c r="I39" s="675"/>
      <c r="J39" s="676"/>
      <c r="K39" s="676"/>
      <c r="L39" s="677"/>
      <c r="M39" s="677"/>
      <c r="N39" s="678"/>
      <c r="O39" s="678"/>
      <c r="P39" s="679"/>
      <c r="Q39" s="679"/>
      <c r="R39" s="677"/>
      <c r="S39" s="677"/>
      <c r="T39" s="677"/>
      <c r="U39" s="677"/>
      <c r="V39" s="677"/>
      <c r="W39" s="673"/>
      <c r="X39" s="673"/>
      <c r="Y39" s="673"/>
      <c r="Z39" s="674"/>
      <c r="AA39" s="441"/>
      <c r="AB39" s="408"/>
    </row>
    <row r="40" spans="1:28" ht="18">
      <c r="A40" s="408"/>
      <c r="B40" s="439"/>
      <c r="C40" s="440">
        <v>24</v>
      </c>
      <c r="D40" s="675"/>
      <c r="E40" s="675"/>
      <c r="F40" s="675"/>
      <c r="G40" s="675"/>
      <c r="H40" s="675"/>
      <c r="I40" s="675"/>
      <c r="J40" s="676"/>
      <c r="K40" s="676"/>
      <c r="L40" s="677"/>
      <c r="M40" s="677"/>
      <c r="N40" s="678"/>
      <c r="O40" s="678"/>
      <c r="P40" s="679"/>
      <c r="Q40" s="679"/>
      <c r="R40" s="677"/>
      <c r="S40" s="677"/>
      <c r="T40" s="677"/>
      <c r="U40" s="677"/>
      <c r="V40" s="677"/>
      <c r="W40" s="673"/>
      <c r="X40" s="673"/>
      <c r="Y40" s="673"/>
      <c r="Z40" s="674"/>
      <c r="AA40" s="441"/>
      <c r="AB40" s="408"/>
    </row>
    <row r="41" spans="1:28" ht="18">
      <c r="A41" s="408"/>
      <c r="B41" s="439"/>
      <c r="C41" s="440">
        <v>25</v>
      </c>
      <c r="D41" s="675"/>
      <c r="E41" s="675"/>
      <c r="F41" s="675"/>
      <c r="G41" s="675"/>
      <c r="H41" s="675"/>
      <c r="I41" s="675"/>
      <c r="J41" s="676"/>
      <c r="K41" s="676"/>
      <c r="L41" s="677"/>
      <c r="M41" s="677"/>
      <c r="N41" s="678"/>
      <c r="O41" s="678"/>
      <c r="P41" s="679"/>
      <c r="Q41" s="679"/>
      <c r="R41" s="677"/>
      <c r="S41" s="677"/>
      <c r="T41" s="677"/>
      <c r="U41" s="677"/>
      <c r="V41" s="677"/>
      <c r="W41" s="673"/>
      <c r="X41" s="673"/>
      <c r="Y41" s="673"/>
      <c r="Z41" s="674"/>
      <c r="AA41" s="441"/>
      <c r="AB41" s="408"/>
    </row>
    <row r="42" spans="1:28" ht="18">
      <c r="A42" s="408"/>
      <c r="B42" s="439"/>
      <c r="C42" s="440">
        <v>26</v>
      </c>
      <c r="D42" s="675"/>
      <c r="E42" s="675"/>
      <c r="F42" s="675"/>
      <c r="G42" s="675"/>
      <c r="H42" s="675"/>
      <c r="I42" s="675"/>
      <c r="J42" s="676"/>
      <c r="K42" s="676"/>
      <c r="L42" s="677"/>
      <c r="M42" s="677"/>
      <c r="N42" s="678"/>
      <c r="O42" s="678"/>
      <c r="P42" s="679"/>
      <c r="Q42" s="679"/>
      <c r="R42" s="677"/>
      <c r="S42" s="677"/>
      <c r="T42" s="677"/>
      <c r="U42" s="677"/>
      <c r="V42" s="677"/>
      <c r="W42" s="673"/>
      <c r="X42" s="673"/>
      <c r="Y42" s="673"/>
      <c r="Z42" s="674"/>
      <c r="AA42" s="441"/>
      <c r="AB42" s="408"/>
    </row>
    <row r="43" spans="1:28" ht="18">
      <c r="A43" s="408"/>
      <c r="B43" s="439"/>
      <c r="C43" s="440">
        <v>27</v>
      </c>
      <c r="D43" s="675"/>
      <c r="E43" s="675"/>
      <c r="F43" s="675"/>
      <c r="G43" s="675"/>
      <c r="H43" s="675"/>
      <c r="I43" s="675"/>
      <c r="J43" s="676"/>
      <c r="K43" s="676"/>
      <c r="L43" s="677"/>
      <c r="M43" s="677"/>
      <c r="N43" s="678"/>
      <c r="O43" s="678"/>
      <c r="P43" s="679"/>
      <c r="Q43" s="679"/>
      <c r="R43" s="677"/>
      <c r="S43" s="677"/>
      <c r="T43" s="677"/>
      <c r="U43" s="677"/>
      <c r="V43" s="677"/>
      <c r="W43" s="673"/>
      <c r="X43" s="673"/>
      <c r="Y43" s="673"/>
      <c r="Z43" s="674"/>
      <c r="AA43" s="441"/>
      <c r="AB43" s="408"/>
    </row>
    <row r="44" spans="1:28" ht="18">
      <c r="A44" s="408"/>
      <c r="B44" s="439"/>
      <c r="C44" s="440">
        <v>28</v>
      </c>
      <c r="D44" s="675"/>
      <c r="E44" s="675"/>
      <c r="F44" s="675"/>
      <c r="G44" s="675"/>
      <c r="H44" s="675"/>
      <c r="I44" s="675"/>
      <c r="J44" s="676"/>
      <c r="K44" s="676"/>
      <c r="L44" s="677"/>
      <c r="M44" s="677"/>
      <c r="N44" s="678"/>
      <c r="O44" s="678"/>
      <c r="P44" s="679"/>
      <c r="Q44" s="679"/>
      <c r="R44" s="677"/>
      <c r="S44" s="677"/>
      <c r="T44" s="677"/>
      <c r="U44" s="677"/>
      <c r="V44" s="677"/>
      <c r="W44" s="673"/>
      <c r="X44" s="673"/>
      <c r="Y44" s="673"/>
      <c r="Z44" s="674"/>
      <c r="AA44" s="441"/>
      <c r="AB44" s="408"/>
    </row>
    <row r="45" spans="1:28" ht="18">
      <c r="A45" s="408"/>
      <c r="B45" s="439"/>
      <c r="C45" s="440">
        <v>29</v>
      </c>
      <c r="D45" s="675"/>
      <c r="E45" s="675"/>
      <c r="F45" s="675"/>
      <c r="G45" s="675"/>
      <c r="H45" s="675"/>
      <c r="I45" s="675"/>
      <c r="J45" s="676"/>
      <c r="K45" s="676"/>
      <c r="L45" s="677"/>
      <c r="M45" s="677"/>
      <c r="N45" s="678"/>
      <c r="O45" s="678"/>
      <c r="P45" s="679"/>
      <c r="Q45" s="679"/>
      <c r="R45" s="677"/>
      <c r="S45" s="677"/>
      <c r="T45" s="677"/>
      <c r="U45" s="677"/>
      <c r="V45" s="677"/>
      <c r="W45" s="673"/>
      <c r="X45" s="673"/>
      <c r="Y45" s="673"/>
      <c r="Z45" s="674"/>
      <c r="AA45" s="441"/>
      <c r="AB45" s="408"/>
    </row>
    <row r="46" spans="1:28" ht="18.600000000000001" thickBot="1">
      <c r="A46" s="408"/>
      <c r="B46" s="439"/>
      <c r="C46" s="442">
        <v>30</v>
      </c>
      <c r="D46" s="668"/>
      <c r="E46" s="668"/>
      <c r="F46" s="668"/>
      <c r="G46" s="668"/>
      <c r="H46" s="668"/>
      <c r="I46" s="668"/>
      <c r="J46" s="669"/>
      <c r="K46" s="669"/>
      <c r="L46" s="670"/>
      <c r="M46" s="670"/>
      <c r="N46" s="671"/>
      <c r="O46" s="671"/>
      <c r="P46" s="672"/>
      <c r="Q46" s="672"/>
      <c r="R46" s="670"/>
      <c r="S46" s="670"/>
      <c r="T46" s="670"/>
      <c r="U46" s="670"/>
      <c r="V46" s="670"/>
      <c r="W46" s="662"/>
      <c r="X46" s="662"/>
      <c r="Y46" s="662"/>
      <c r="Z46" s="663"/>
      <c r="AA46" s="441"/>
      <c r="AB46" s="408"/>
    </row>
    <row r="47" spans="1:28" ht="18.600000000000001" thickBot="1">
      <c r="A47" s="408"/>
      <c r="B47" s="419"/>
      <c r="C47" s="419"/>
      <c r="D47" s="419"/>
      <c r="E47" s="419"/>
      <c r="F47" s="419"/>
      <c r="G47" s="419"/>
      <c r="H47" s="419"/>
      <c r="I47" s="419"/>
      <c r="J47" s="412"/>
      <c r="K47" s="412"/>
      <c r="L47" s="412"/>
      <c r="M47" s="412"/>
      <c r="N47" s="412"/>
      <c r="O47" s="443">
        <v>31</v>
      </c>
      <c r="P47" s="664" t="s">
        <v>16</v>
      </c>
      <c r="Q47" s="665"/>
      <c r="R47" s="666">
        <f>SUM(R17:R46)</f>
        <v>0</v>
      </c>
      <c r="S47" s="666"/>
      <c r="T47" s="666"/>
      <c r="U47" s="666"/>
      <c r="V47" s="667"/>
      <c r="W47" s="412"/>
      <c r="X47" s="412"/>
      <c r="Y47" s="412"/>
      <c r="Z47" s="412"/>
      <c r="AA47" s="441"/>
      <c r="AB47" s="408"/>
    </row>
    <row r="48" spans="1:28" ht="13.2">
      <c r="A48" s="408"/>
      <c r="B48" s="411"/>
      <c r="C48" s="411"/>
      <c r="D48" s="411"/>
      <c r="E48" s="411"/>
      <c r="F48" s="411"/>
      <c r="G48" s="411"/>
      <c r="H48" s="411"/>
      <c r="I48" s="411"/>
      <c r="J48" s="411"/>
      <c r="K48" s="411"/>
      <c r="L48" s="411"/>
      <c r="M48" s="411"/>
      <c r="N48" s="411"/>
      <c r="O48" s="411"/>
      <c r="P48" s="411"/>
      <c r="Q48" s="411"/>
      <c r="R48" s="411"/>
      <c r="S48" s="411"/>
      <c r="T48" s="411"/>
      <c r="U48" s="444"/>
      <c r="V48" s="411"/>
      <c r="W48" s="411"/>
      <c r="X48" s="411"/>
      <c r="Y48" s="411"/>
      <c r="Z48" s="411"/>
      <c r="AB48" s="408"/>
    </row>
    <row r="49" spans="1:29" ht="13.2">
      <c r="A49" s="408"/>
      <c r="B49" s="411"/>
      <c r="C49" s="411"/>
      <c r="D49" s="411"/>
      <c r="E49" s="411"/>
      <c r="F49" s="411"/>
      <c r="G49" s="411"/>
      <c r="H49" s="411"/>
      <c r="I49" s="411"/>
      <c r="J49" s="411"/>
      <c r="K49" s="411"/>
      <c r="L49" s="411"/>
      <c r="M49" s="411"/>
      <c r="N49" s="411"/>
      <c r="O49" s="411"/>
      <c r="P49" s="411"/>
      <c r="Q49" s="411"/>
      <c r="R49" s="411"/>
      <c r="S49" s="411"/>
      <c r="T49" s="411"/>
      <c r="U49" s="411"/>
      <c r="V49" s="411"/>
      <c r="W49" s="411"/>
      <c r="X49" s="411"/>
      <c r="Y49" s="411"/>
      <c r="Z49" s="411"/>
      <c r="AB49" s="408"/>
    </row>
    <row r="50" spans="1:29" ht="5.25" customHeight="1">
      <c r="A50" s="408"/>
      <c r="B50" s="408"/>
      <c r="C50" s="408"/>
      <c r="D50" s="408"/>
      <c r="E50" s="408"/>
      <c r="F50" s="408"/>
      <c r="G50" s="408"/>
      <c r="H50" s="408"/>
      <c r="I50" s="408"/>
      <c r="J50" s="408"/>
      <c r="K50" s="408"/>
      <c r="L50" s="408"/>
      <c r="M50" s="408"/>
      <c r="N50" s="408"/>
      <c r="O50" s="408"/>
      <c r="P50" s="408"/>
      <c r="Q50" s="408"/>
      <c r="R50" s="408"/>
      <c r="S50" s="408"/>
      <c r="T50" s="408"/>
      <c r="U50" s="408"/>
      <c r="V50" s="408"/>
      <c r="W50" s="408"/>
      <c r="X50" s="408"/>
      <c r="Y50" s="408"/>
      <c r="Z50" s="408"/>
      <c r="AA50" s="409"/>
      <c r="AB50" s="408"/>
    </row>
    <row r="51" spans="1:29" s="411" customFormat="1" ht="13.2" hidden="1">
      <c r="A51" s="420"/>
      <c r="AA51" s="445"/>
      <c r="AC51" s="410"/>
    </row>
    <row r="52" spans="1:29" s="411" customFormat="1" ht="13.2" hidden="1">
      <c r="A52" s="420"/>
      <c r="AA52" s="445"/>
      <c r="AC52" s="410"/>
    </row>
    <row r="53" spans="1:29" s="411" customFormat="1" ht="13.2" hidden="1">
      <c r="A53" s="420"/>
      <c r="AA53" s="445"/>
      <c r="AC53" s="410"/>
    </row>
    <row r="54" spans="1:29" s="411" customFormat="1" ht="13.2" hidden="1">
      <c r="A54" s="420"/>
      <c r="AA54" s="445"/>
      <c r="AC54" s="410"/>
    </row>
    <row r="55" spans="1:29" s="411" customFormat="1" ht="13.2" hidden="1">
      <c r="A55" s="420"/>
      <c r="AA55" s="445"/>
      <c r="AC55" s="410"/>
    </row>
    <row r="56" spans="1:29" s="411" customFormat="1" ht="13.2" hidden="1">
      <c r="A56" s="420"/>
      <c r="AA56" s="445"/>
      <c r="AC56" s="410"/>
    </row>
    <row r="57" spans="1:29" s="411" customFormat="1" ht="13.2" hidden="1">
      <c r="A57" s="420"/>
      <c r="AA57" s="445"/>
      <c r="AC57" s="410"/>
    </row>
    <row r="58" spans="1:29" s="411" customFormat="1" ht="13.2" hidden="1">
      <c r="A58" s="420"/>
      <c r="AA58" s="445"/>
      <c r="AC58" s="410"/>
    </row>
    <row r="59" spans="1:29" s="411" customFormat="1" ht="13.2" hidden="1">
      <c r="A59" s="420"/>
      <c r="AA59" s="445"/>
      <c r="AC59" s="410"/>
    </row>
    <row r="60" spans="1:29" s="411" customFormat="1" ht="13.2" hidden="1">
      <c r="A60" s="420"/>
      <c r="AA60" s="445"/>
      <c r="AC60" s="410"/>
    </row>
    <row r="61" spans="1:29" s="411" customFormat="1" ht="13.2" hidden="1">
      <c r="A61" s="420"/>
      <c r="AA61" s="445"/>
      <c r="AC61" s="410"/>
    </row>
    <row r="62" spans="1:29" s="411" customFormat="1" ht="13.2" hidden="1">
      <c r="A62" s="420"/>
      <c r="AA62" s="445"/>
      <c r="AC62" s="410"/>
    </row>
    <row r="63" spans="1:29" s="411" customFormat="1" ht="13.2" hidden="1">
      <c r="A63" s="420"/>
      <c r="AA63" s="445"/>
      <c r="AC63" s="410"/>
    </row>
    <row r="64" spans="1:29" s="411" customFormat="1" ht="13.2" hidden="1">
      <c r="A64" s="420"/>
      <c r="AA64" s="445"/>
      <c r="AC64" s="410"/>
    </row>
    <row r="65" spans="1:29" s="411" customFormat="1" ht="13.2" hidden="1">
      <c r="A65" s="420"/>
      <c r="AA65" s="445"/>
      <c r="AC65" s="410"/>
    </row>
    <row r="66" spans="1:29" s="411" customFormat="1" ht="13.2" hidden="1">
      <c r="A66" s="420"/>
      <c r="AA66" s="445"/>
      <c r="AC66" s="410"/>
    </row>
    <row r="67" spans="1:29" s="411" customFormat="1" ht="13.2" hidden="1">
      <c r="A67" s="420"/>
      <c r="AA67" s="445"/>
      <c r="AC67" s="410"/>
    </row>
    <row r="68" spans="1:29" s="411" customFormat="1" ht="13.2" hidden="1">
      <c r="A68" s="420"/>
      <c r="AA68" s="445"/>
      <c r="AC68" s="410"/>
    </row>
    <row r="69" spans="1:29" s="411" customFormat="1" ht="13.2" hidden="1">
      <c r="A69" s="420"/>
      <c r="AA69" s="445"/>
      <c r="AC69" s="410"/>
    </row>
    <row r="70" spans="1:29" s="411" customFormat="1" ht="13.2" hidden="1">
      <c r="A70" s="420"/>
      <c r="AA70" s="445"/>
      <c r="AC70" s="410"/>
    </row>
    <row r="71" spans="1:29" s="411" customFormat="1" ht="13.2" hidden="1">
      <c r="A71" s="420"/>
      <c r="AA71" s="445"/>
      <c r="AC71" s="410"/>
    </row>
    <row r="72" spans="1:29" s="411" customFormat="1" ht="13.2" hidden="1">
      <c r="A72" s="420"/>
      <c r="AA72" s="445"/>
      <c r="AC72" s="410"/>
    </row>
    <row r="73" spans="1:29" s="411" customFormat="1" ht="13.2" hidden="1">
      <c r="A73" s="420"/>
      <c r="AA73" s="445"/>
      <c r="AC73" s="410"/>
    </row>
    <row r="74" spans="1:29" s="411" customFormat="1" ht="13.2" hidden="1">
      <c r="A74" s="420"/>
      <c r="AA74" s="445"/>
      <c r="AC74" s="410"/>
    </row>
    <row r="75" spans="1:29" s="411" customFormat="1" ht="13.2" hidden="1">
      <c r="A75" s="420"/>
      <c r="AA75" s="445"/>
      <c r="AC75" s="410"/>
    </row>
    <row r="76" spans="1:29" s="411" customFormat="1" ht="13.2" hidden="1">
      <c r="A76" s="420"/>
      <c r="AA76" s="445"/>
      <c r="AC76" s="410"/>
    </row>
    <row r="77" spans="1:29" s="411" customFormat="1" ht="13.2" hidden="1">
      <c r="A77" s="420"/>
      <c r="AA77" s="445"/>
      <c r="AC77" s="410"/>
    </row>
    <row r="78" spans="1:29" s="411" customFormat="1" ht="13.2" hidden="1">
      <c r="A78" s="420"/>
      <c r="AA78" s="445"/>
      <c r="AC78" s="410"/>
    </row>
    <row r="79" spans="1:29" s="411" customFormat="1" ht="13.2" hidden="1">
      <c r="A79" s="420"/>
      <c r="AA79" s="445"/>
      <c r="AC79" s="410"/>
    </row>
    <row r="80" spans="1:29" s="411" customFormat="1" ht="13.2" hidden="1">
      <c r="A80" s="420"/>
      <c r="AA80" s="445"/>
      <c r="AC80" s="410"/>
    </row>
    <row r="81" spans="1:29" s="411" customFormat="1" ht="13.2" hidden="1">
      <c r="A81" s="420"/>
      <c r="AA81" s="445"/>
      <c r="AC81" s="410"/>
    </row>
    <row r="82" spans="1:29" s="411" customFormat="1" ht="13.2" hidden="1">
      <c r="A82" s="420"/>
      <c r="AA82" s="445"/>
      <c r="AC82" s="410"/>
    </row>
    <row r="83" spans="1:29" s="411" customFormat="1" ht="13.2" hidden="1">
      <c r="A83" s="420"/>
      <c r="AA83" s="445"/>
      <c r="AC83" s="410"/>
    </row>
    <row r="84" spans="1:29" s="411" customFormat="1" ht="13.2" hidden="1">
      <c r="A84" s="420"/>
      <c r="AA84" s="445"/>
      <c r="AC84" s="410"/>
    </row>
    <row r="85" spans="1:29" s="411" customFormat="1" ht="13.2" hidden="1">
      <c r="A85" s="420"/>
      <c r="AA85" s="445"/>
      <c r="AC85" s="410"/>
    </row>
    <row r="86" spans="1:29" s="411" customFormat="1" ht="13.2" hidden="1">
      <c r="A86" s="420"/>
      <c r="AA86" s="445"/>
      <c r="AC86" s="410"/>
    </row>
    <row r="87" spans="1:29" s="411" customFormat="1" ht="13.2" hidden="1">
      <c r="A87" s="420"/>
      <c r="AA87" s="445"/>
      <c r="AC87" s="410"/>
    </row>
    <row r="88" spans="1:29" s="411" customFormat="1" ht="13.2" hidden="1">
      <c r="A88" s="420"/>
      <c r="AA88" s="445"/>
      <c r="AC88" s="410"/>
    </row>
    <row r="89" spans="1:29" s="411" customFormat="1" ht="13.2" hidden="1">
      <c r="A89" s="420"/>
      <c r="AA89" s="445"/>
      <c r="AC89" s="410"/>
    </row>
    <row r="90" spans="1:29" s="411" customFormat="1" ht="13.2" hidden="1">
      <c r="A90" s="420"/>
      <c r="AA90" s="445"/>
      <c r="AC90" s="410"/>
    </row>
    <row r="91" spans="1:29" s="411" customFormat="1" ht="13.2" hidden="1">
      <c r="A91" s="420"/>
      <c r="AA91" s="445"/>
      <c r="AC91" s="410"/>
    </row>
    <row r="92" spans="1:29" s="411" customFormat="1" ht="13.2" hidden="1">
      <c r="A92" s="420"/>
      <c r="AA92" s="445"/>
      <c r="AC92" s="410"/>
    </row>
    <row r="93" spans="1:29" s="411" customFormat="1" ht="13.2" hidden="1">
      <c r="A93" s="420"/>
      <c r="AA93" s="445"/>
      <c r="AC93" s="410"/>
    </row>
    <row r="94" spans="1:29" s="411" customFormat="1" ht="13.2" hidden="1">
      <c r="A94" s="420"/>
      <c r="AA94" s="445"/>
      <c r="AC94" s="410"/>
    </row>
    <row r="95" spans="1:29" s="411" customFormat="1" ht="13.2" hidden="1">
      <c r="A95" s="420"/>
      <c r="AA95" s="445"/>
      <c r="AC95" s="410"/>
    </row>
    <row r="96" spans="1:29" s="411" customFormat="1" ht="13.2" hidden="1">
      <c r="A96" s="420"/>
      <c r="AA96" s="445"/>
      <c r="AC96" s="410"/>
    </row>
    <row r="97" spans="1:29" s="411" customFormat="1" ht="13.2" hidden="1">
      <c r="A97" s="420"/>
      <c r="AA97" s="445"/>
      <c r="AC97" s="410"/>
    </row>
    <row r="98" spans="1:29" s="411" customFormat="1" ht="13.2" hidden="1">
      <c r="A98" s="420"/>
      <c r="AA98" s="445"/>
      <c r="AC98" s="410"/>
    </row>
    <row r="99" spans="1:29" s="411" customFormat="1" ht="13.2" hidden="1">
      <c r="A99" s="420"/>
      <c r="AA99" s="445"/>
      <c r="AC99" s="410"/>
    </row>
    <row r="100" spans="1:29" s="411" customFormat="1" ht="13.2" hidden="1">
      <c r="A100" s="420"/>
      <c r="AA100" s="445"/>
      <c r="AC100" s="410"/>
    </row>
    <row r="101" spans="1:29" s="411" customFormat="1" ht="13.2" hidden="1">
      <c r="A101" s="420"/>
      <c r="AA101" s="445"/>
      <c r="AC101" s="410"/>
    </row>
    <row r="102" spans="1:29" s="411" customFormat="1" ht="13.2" hidden="1">
      <c r="A102" s="420"/>
      <c r="AA102" s="445"/>
      <c r="AC102" s="410"/>
    </row>
    <row r="103" spans="1:29" s="411" customFormat="1" ht="13.2" hidden="1">
      <c r="A103" s="420"/>
      <c r="AA103" s="445"/>
      <c r="AC103" s="410"/>
    </row>
    <row r="104" spans="1:29" s="411" customFormat="1" ht="13.2" hidden="1">
      <c r="A104" s="420"/>
      <c r="AA104" s="445"/>
      <c r="AC104" s="410"/>
    </row>
    <row r="105" spans="1:29" s="411" customFormat="1" ht="13.2" hidden="1">
      <c r="A105" s="420"/>
      <c r="AA105" s="445"/>
      <c r="AC105" s="410"/>
    </row>
    <row r="106" spans="1:29" s="411" customFormat="1" ht="13.2" hidden="1">
      <c r="A106" s="420"/>
      <c r="AA106" s="445"/>
      <c r="AC106" s="410"/>
    </row>
    <row r="107" spans="1:29" s="411" customFormat="1" ht="13.2" hidden="1">
      <c r="A107" s="420"/>
      <c r="AA107" s="445"/>
      <c r="AC107" s="410"/>
    </row>
    <row r="108" spans="1:29" s="411" customFormat="1" ht="13.2" hidden="1">
      <c r="A108" s="420"/>
      <c r="AA108" s="445"/>
      <c r="AC108" s="410"/>
    </row>
    <row r="109" spans="1:29" s="411" customFormat="1" ht="13.2" hidden="1">
      <c r="A109" s="420"/>
      <c r="AA109" s="445"/>
      <c r="AC109" s="410"/>
    </row>
    <row r="110" spans="1:29" s="411" customFormat="1" ht="13.2" hidden="1">
      <c r="A110" s="420"/>
      <c r="AA110" s="445"/>
      <c r="AC110" s="410"/>
    </row>
    <row r="111" spans="1:29" s="411" customFormat="1" ht="13.2" hidden="1">
      <c r="A111" s="420"/>
      <c r="AA111" s="445"/>
      <c r="AC111" s="410"/>
    </row>
    <row r="112" spans="1:29" s="411" customFormat="1" ht="13.2" hidden="1">
      <c r="A112" s="420"/>
      <c r="AA112" s="445"/>
      <c r="AC112" s="410"/>
    </row>
    <row r="113" spans="1:29" s="411" customFormat="1" ht="13.2" hidden="1">
      <c r="A113" s="420"/>
      <c r="AA113" s="445"/>
      <c r="AC113" s="410"/>
    </row>
    <row r="114" spans="1:29" s="411" customFormat="1" ht="13.2" hidden="1">
      <c r="A114" s="420"/>
      <c r="AA114" s="445"/>
      <c r="AC114" s="410"/>
    </row>
    <row r="115" spans="1:29" s="411" customFormat="1" ht="13.2" hidden="1">
      <c r="A115" s="420"/>
      <c r="AA115" s="445"/>
      <c r="AC115" s="410"/>
    </row>
    <row r="116" spans="1:29" s="411" customFormat="1" ht="13.2" hidden="1">
      <c r="A116" s="420"/>
      <c r="AA116" s="445"/>
      <c r="AC116" s="410"/>
    </row>
    <row r="117" spans="1:29" s="411" customFormat="1" ht="13.2" hidden="1">
      <c r="A117" s="420"/>
      <c r="AA117" s="445"/>
      <c r="AC117" s="410"/>
    </row>
    <row r="118" spans="1:29" s="411" customFormat="1" ht="13.2" hidden="1">
      <c r="A118" s="420"/>
      <c r="AA118" s="445"/>
      <c r="AC118" s="410"/>
    </row>
    <row r="119" spans="1:29" s="411" customFormat="1" ht="13.2" hidden="1">
      <c r="A119" s="420"/>
      <c r="AA119" s="445"/>
      <c r="AC119" s="410"/>
    </row>
    <row r="120" spans="1:29" s="411" customFormat="1" ht="13.2" hidden="1">
      <c r="A120" s="420"/>
      <c r="AA120" s="445"/>
      <c r="AC120" s="410"/>
    </row>
    <row r="121" spans="1:29" s="411" customFormat="1" ht="13.2" hidden="1">
      <c r="A121" s="420"/>
      <c r="AA121" s="445"/>
      <c r="AC121" s="410"/>
    </row>
    <row r="122" spans="1:29" s="411" customFormat="1" ht="13.2" hidden="1">
      <c r="A122" s="420"/>
      <c r="AA122" s="445"/>
      <c r="AC122" s="410"/>
    </row>
    <row r="123" spans="1:29" s="411" customFormat="1" ht="13.2" hidden="1">
      <c r="A123" s="420"/>
      <c r="AA123" s="445"/>
      <c r="AC123" s="410"/>
    </row>
    <row r="124" spans="1:29" s="411" customFormat="1" ht="13.2" hidden="1">
      <c r="A124" s="420"/>
      <c r="AA124" s="445"/>
      <c r="AC124" s="410"/>
    </row>
    <row r="125" spans="1:29" s="411" customFormat="1" ht="13.2" hidden="1">
      <c r="A125" s="420"/>
      <c r="AA125" s="445"/>
      <c r="AC125" s="410"/>
    </row>
    <row r="126" spans="1:29" s="411" customFormat="1" ht="13.2" hidden="1">
      <c r="A126" s="420"/>
      <c r="AA126" s="445"/>
      <c r="AC126" s="410"/>
    </row>
    <row r="127" spans="1:29" s="411" customFormat="1" ht="13.2" hidden="1">
      <c r="A127" s="420"/>
      <c r="AA127" s="445"/>
      <c r="AC127" s="410"/>
    </row>
    <row r="128" spans="1:29" s="411" customFormat="1" ht="13.2" hidden="1">
      <c r="A128" s="420"/>
      <c r="AA128" s="445"/>
      <c r="AC128" s="410"/>
    </row>
    <row r="129" spans="1:29" s="411" customFormat="1" ht="13.2" hidden="1">
      <c r="A129" s="420"/>
      <c r="AA129" s="445"/>
      <c r="AC129" s="410"/>
    </row>
    <row r="130" spans="1:29" s="411" customFormat="1" ht="13.2" hidden="1">
      <c r="A130" s="420"/>
      <c r="AA130" s="445"/>
      <c r="AC130" s="410"/>
    </row>
    <row r="131" spans="1:29" s="411" customFormat="1" ht="13.2" hidden="1">
      <c r="A131" s="420"/>
      <c r="AA131" s="445"/>
      <c r="AC131" s="410"/>
    </row>
    <row r="132" spans="1:29" s="411" customFormat="1" ht="13.2" hidden="1">
      <c r="A132" s="420"/>
      <c r="AA132" s="445"/>
      <c r="AC132" s="410"/>
    </row>
    <row r="133" spans="1:29" s="411" customFormat="1" ht="13.2" hidden="1">
      <c r="A133" s="420"/>
      <c r="AA133" s="445"/>
      <c r="AC133" s="410"/>
    </row>
    <row r="134" spans="1:29" s="411" customFormat="1" ht="13.2" hidden="1">
      <c r="A134" s="420"/>
      <c r="AA134" s="445"/>
      <c r="AC134" s="410"/>
    </row>
    <row r="135" spans="1:29" s="411" customFormat="1" ht="13.2" hidden="1">
      <c r="A135" s="420"/>
      <c r="AA135" s="445"/>
      <c r="AC135" s="410"/>
    </row>
    <row r="136" spans="1:29" s="411" customFormat="1" ht="13.2" hidden="1">
      <c r="A136" s="420"/>
      <c r="AA136" s="445"/>
      <c r="AC136" s="410"/>
    </row>
    <row r="137" spans="1:29" s="411" customFormat="1" ht="13.2" hidden="1">
      <c r="A137" s="420"/>
      <c r="AA137" s="445"/>
      <c r="AC137" s="410"/>
    </row>
    <row r="138" spans="1:29" s="411" customFormat="1" ht="13.2" hidden="1">
      <c r="A138" s="420"/>
      <c r="AA138" s="445"/>
      <c r="AC138" s="410"/>
    </row>
    <row r="139" spans="1:29" s="411" customFormat="1" ht="13.2" hidden="1">
      <c r="A139" s="420"/>
      <c r="AA139" s="445"/>
      <c r="AC139" s="410"/>
    </row>
    <row r="140" spans="1:29" s="411" customFormat="1" ht="13.2" hidden="1">
      <c r="A140" s="420"/>
      <c r="AA140" s="445"/>
      <c r="AC140" s="410"/>
    </row>
    <row r="141" spans="1:29" s="411" customFormat="1" ht="13.2" hidden="1">
      <c r="A141" s="420"/>
      <c r="AA141" s="445"/>
      <c r="AC141" s="410"/>
    </row>
    <row r="142" spans="1:29" s="411" customFormat="1" ht="13.2" hidden="1">
      <c r="A142" s="420"/>
      <c r="AA142" s="445"/>
      <c r="AC142" s="410"/>
    </row>
    <row r="143" spans="1:29" s="411" customFormat="1" ht="13.2" hidden="1">
      <c r="A143" s="420"/>
      <c r="AA143" s="445"/>
      <c r="AC143" s="410"/>
    </row>
    <row r="144" spans="1:29" s="411" customFormat="1" ht="13.2" hidden="1">
      <c r="A144" s="420"/>
      <c r="AA144" s="445"/>
      <c r="AC144" s="410"/>
    </row>
    <row r="145" spans="1:29" s="411" customFormat="1" ht="13.2" hidden="1">
      <c r="A145" s="420"/>
      <c r="AA145" s="445"/>
      <c r="AC145" s="410"/>
    </row>
    <row r="146" spans="1:29" s="411" customFormat="1" ht="13.2" hidden="1">
      <c r="A146" s="420"/>
      <c r="AA146" s="445"/>
      <c r="AC146" s="410"/>
    </row>
    <row r="147" spans="1:29" s="411" customFormat="1" ht="13.2" hidden="1">
      <c r="A147" s="420"/>
      <c r="AA147" s="445"/>
      <c r="AC147" s="410"/>
    </row>
    <row r="148" spans="1:29" s="411" customFormat="1" ht="13.2" hidden="1">
      <c r="A148" s="420"/>
      <c r="AA148" s="445"/>
      <c r="AC148" s="410"/>
    </row>
    <row r="149" spans="1:29" s="411" customFormat="1" ht="13.2" hidden="1">
      <c r="A149" s="420"/>
      <c r="AA149" s="445"/>
      <c r="AC149" s="410"/>
    </row>
    <row r="150" spans="1:29" s="411" customFormat="1" ht="13.2" hidden="1">
      <c r="A150" s="420"/>
      <c r="AA150" s="445"/>
      <c r="AC150" s="410"/>
    </row>
    <row r="151" spans="1:29" s="411" customFormat="1" ht="13.2" hidden="1">
      <c r="A151" s="420"/>
      <c r="AA151" s="445"/>
      <c r="AC151" s="410"/>
    </row>
    <row r="152" spans="1:29" s="411" customFormat="1" ht="13.2" hidden="1">
      <c r="A152" s="420"/>
      <c r="AA152" s="445"/>
      <c r="AC152" s="410"/>
    </row>
    <row r="153" spans="1:29" s="411" customFormat="1" ht="13.2" hidden="1">
      <c r="A153" s="420"/>
      <c r="AA153" s="445"/>
      <c r="AC153" s="410"/>
    </row>
    <row r="154" spans="1:29" s="411" customFormat="1" ht="13.2" hidden="1">
      <c r="A154" s="420"/>
      <c r="AA154" s="445"/>
      <c r="AC154" s="410"/>
    </row>
    <row r="155" spans="1:29" s="411" customFormat="1" ht="13.2" hidden="1">
      <c r="A155" s="420"/>
      <c r="AA155" s="445"/>
      <c r="AC155" s="410"/>
    </row>
    <row r="156" spans="1:29" s="411" customFormat="1" ht="13.2" hidden="1">
      <c r="A156" s="420"/>
      <c r="AA156" s="445"/>
      <c r="AC156" s="410"/>
    </row>
    <row r="157" spans="1:29" s="411" customFormat="1" ht="13.2" hidden="1">
      <c r="A157" s="420"/>
      <c r="AA157" s="445"/>
      <c r="AC157" s="410"/>
    </row>
    <row r="158" spans="1:29" s="411" customFormat="1" ht="13.2" hidden="1">
      <c r="A158" s="420"/>
      <c r="AA158" s="445"/>
      <c r="AC158" s="410"/>
    </row>
    <row r="159" spans="1:29" s="411" customFormat="1" ht="13.2" hidden="1">
      <c r="A159" s="420"/>
      <c r="AA159" s="445"/>
      <c r="AC159" s="410"/>
    </row>
    <row r="160" spans="1:29" s="411" customFormat="1" ht="13.2" hidden="1">
      <c r="A160" s="420"/>
      <c r="AA160" s="445"/>
      <c r="AC160" s="410"/>
    </row>
    <row r="161" spans="1:29" s="411" customFormat="1" ht="13.2" hidden="1">
      <c r="A161" s="420"/>
      <c r="AA161" s="445"/>
      <c r="AC161" s="410"/>
    </row>
    <row r="162" spans="1:29" s="411" customFormat="1" ht="13.2" hidden="1">
      <c r="A162" s="420"/>
      <c r="AA162" s="445"/>
      <c r="AC162" s="410"/>
    </row>
    <row r="163" spans="1:29" s="411" customFormat="1" ht="13.2" hidden="1">
      <c r="A163" s="420"/>
      <c r="AA163" s="445"/>
      <c r="AC163" s="410"/>
    </row>
    <row r="164" spans="1:29" s="411" customFormat="1" ht="13.2" hidden="1">
      <c r="A164" s="420"/>
      <c r="AA164" s="445"/>
      <c r="AC164" s="410"/>
    </row>
    <row r="165" spans="1:29" s="411" customFormat="1" ht="13.2" hidden="1">
      <c r="A165" s="420"/>
      <c r="AA165" s="445"/>
      <c r="AC165" s="410"/>
    </row>
    <row r="166" spans="1:29" s="411" customFormat="1" ht="13.2" hidden="1">
      <c r="A166" s="420"/>
      <c r="AA166" s="445"/>
      <c r="AC166" s="410"/>
    </row>
    <row r="167" spans="1:29" s="411" customFormat="1" ht="13.2" hidden="1">
      <c r="A167" s="420"/>
      <c r="AA167" s="445"/>
      <c r="AC167" s="410"/>
    </row>
    <row r="168" spans="1:29" s="411" customFormat="1" ht="13.2" hidden="1">
      <c r="A168" s="420"/>
      <c r="AA168" s="445"/>
      <c r="AC168" s="410"/>
    </row>
    <row r="169" spans="1:29" s="411" customFormat="1" ht="13.2" hidden="1">
      <c r="A169" s="420"/>
      <c r="AA169" s="445"/>
      <c r="AC169" s="410"/>
    </row>
    <row r="170" spans="1:29" s="411" customFormat="1" ht="13.2" hidden="1">
      <c r="A170" s="420"/>
      <c r="AA170" s="445"/>
      <c r="AC170" s="410"/>
    </row>
    <row r="171" spans="1:29" s="411" customFormat="1" ht="13.2" hidden="1">
      <c r="A171" s="420"/>
      <c r="AA171" s="445"/>
      <c r="AC171" s="410"/>
    </row>
    <row r="172" spans="1:29" s="411" customFormat="1" ht="13.2" hidden="1">
      <c r="A172" s="420"/>
      <c r="AA172" s="445"/>
      <c r="AC172" s="410"/>
    </row>
    <row r="173" spans="1:29" s="411" customFormat="1" ht="13.2" hidden="1">
      <c r="A173" s="420"/>
      <c r="AA173" s="445"/>
      <c r="AC173" s="410"/>
    </row>
    <row r="174" spans="1:29" s="411" customFormat="1" ht="13.2" hidden="1">
      <c r="A174" s="420"/>
      <c r="AA174" s="445"/>
      <c r="AC174" s="410"/>
    </row>
    <row r="175" spans="1:29" s="411" customFormat="1" ht="13.2" hidden="1">
      <c r="A175" s="420"/>
      <c r="AA175" s="445"/>
      <c r="AC175" s="410"/>
    </row>
    <row r="176" spans="1:29" s="411" customFormat="1" ht="13.2" hidden="1">
      <c r="A176" s="420"/>
      <c r="AA176" s="445"/>
      <c r="AC176" s="410"/>
    </row>
    <row r="177" spans="1:29" s="411" customFormat="1" ht="13.2" hidden="1">
      <c r="A177" s="420"/>
      <c r="AA177" s="445"/>
      <c r="AC177" s="410"/>
    </row>
    <row r="178" spans="1:29" s="411" customFormat="1" ht="13.2" hidden="1">
      <c r="A178" s="420"/>
      <c r="AA178" s="445"/>
      <c r="AC178" s="410"/>
    </row>
    <row r="179" spans="1:29" s="411" customFormat="1" ht="13.2" hidden="1">
      <c r="A179" s="420"/>
      <c r="AA179" s="445"/>
      <c r="AC179" s="410"/>
    </row>
    <row r="180" spans="1:29" s="411" customFormat="1" ht="13.2" hidden="1">
      <c r="A180" s="420"/>
      <c r="AA180" s="445"/>
      <c r="AC180" s="410"/>
    </row>
    <row r="181" spans="1:29" s="411" customFormat="1" ht="13.2" hidden="1">
      <c r="A181" s="420"/>
      <c r="AA181" s="445"/>
      <c r="AC181" s="410"/>
    </row>
    <row r="182" spans="1:29" s="411" customFormat="1" ht="13.2" hidden="1">
      <c r="A182" s="420"/>
      <c r="AA182" s="445"/>
      <c r="AC182" s="410"/>
    </row>
    <row r="183" spans="1:29" s="411" customFormat="1" ht="13.2" hidden="1">
      <c r="A183" s="420"/>
      <c r="AA183" s="445"/>
      <c r="AC183" s="410"/>
    </row>
    <row r="184" spans="1:29" s="411" customFormat="1" ht="13.2" hidden="1">
      <c r="A184" s="420"/>
      <c r="AA184" s="445"/>
      <c r="AC184" s="410"/>
    </row>
    <row r="185" spans="1:29" s="411" customFormat="1" ht="13.2" hidden="1">
      <c r="A185" s="420"/>
      <c r="AA185" s="445"/>
      <c r="AC185" s="410"/>
    </row>
    <row r="186" spans="1:29" s="411" customFormat="1" ht="13.2" hidden="1">
      <c r="A186" s="420"/>
      <c r="AA186" s="445"/>
      <c r="AC186" s="410"/>
    </row>
    <row r="187" spans="1:29" s="411" customFormat="1" ht="13.2" hidden="1">
      <c r="A187" s="420"/>
      <c r="AA187" s="445"/>
      <c r="AC187" s="410"/>
    </row>
    <row r="188" spans="1:29" s="411" customFormat="1" ht="13.2" hidden="1">
      <c r="A188" s="420"/>
      <c r="AA188" s="445"/>
      <c r="AC188" s="410"/>
    </row>
    <row r="189" spans="1:29" s="411" customFormat="1" ht="13.2" hidden="1">
      <c r="A189" s="420"/>
      <c r="AA189" s="445"/>
      <c r="AC189" s="410"/>
    </row>
    <row r="190" spans="1:29" s="411" customFormat="1" ht="13.2" hidden="1">
      <c r="A190" s="420"/>
      <c r="AA190" s="445"/>
      <c r="AC190" s="410"/>
    </row>
    <row r="191" spans="1:29" s="411" customFormat="1" ht="13.2" hidden="1">
      <c r="A191" s="420"/>
      <c r="AA191" s="445"/>
      <c r="AC191" s="410"/>
    </row>
    <row r="192" spans="1:29" s="411" customFormat="1" ht="13.2" hidden="1">
      <c r="A192" s="420"/>
      <c r="AA192" s="445"/>
      <c r="AC192" s="410"/>
    </row>
    <row r="193" spans="1:29" s="411" customFormat="1" ht="13.2" hidden="1">
      <c r="A193" s="420"/>
      <c r="AA193" s="445"/>
      <c r="AC193" s="410"/>
    </row>
    <row r="194" spans="1:29" s="411" customFormat="1" ht="13.2" hidden="1">
      <c r="A194" s="420"/>
      <c r="AA194" s="445"/>
      <c r="AC194" s="410"/>
    </row>
    <row r="195" spans="1:29" s="411" customFormat="1" ht="13.2" hidden="1">
      <c r="A195" s="420"/>
      <c r="AA195" s="445"/>
      <c r="AC195" s="410"/>
    </row>
    <row r="196" spans="1:29" s="411" customFormat="1" ht="13.2" hidden="1">
      <c r="A196" s="420"/>
      <c r="AA196" s="445"/>
      <c r="AC196" s="410"/>
    </row>
    <row r="197" spans="1:29" s="411" customFormat="1" ht="13.2" hidden="1">
      <c r="A197" s="420"/>
      <c r="AA197" s="445"/>
      <c r="AC197" s="410"/>
    </row>
    <row r="198" spans="1:29" s="411" customFormat="1" ht="13.2" hidden="1">
      <c r="A198" s="420"/>
      <c r="AA198" s="445"/>
      <c r="AC198" s="410"/>
    </row>
    <row r="199" spans="1:29" s="411" customFormat="1" ht="13.2" hidden="1">
      <c r="A199" s="420"/>
      <c r="AA199" s="445"/>
      <c r="AC199" s="410"/>
    </row>
    <row r="200" spans="1:29" s="411" customFormat="1" ht="13.2" hidden="1">
      <c r="A200" s="420"/>
      <c r="AA200" s="445"/>
      <c r="AC200" s="410"/>
    </row>
    <row r="201" spans="1:29" s="411" customFormat="1" ht="13.2" hidden="1">
      <c r="A201" s="420"/>
      <c r="AA201" s="445"/>
      <c r="AC201" s="410"/>
    </row>
    <row r="202" spans="1:29" s="411" customFormat="1" ht="13.2" hidden="1">
      <c r="A202" s="420"/>
      <c r="AA202" s="445"/>
      <c r="AC202" s="410"/>
    </row>
    <row r="203" spans="1:29" s="411" customFormat="1" ht="13.2" hidden="1">
      <c r="A203" s="420"/>
      <c r="AA203" s="445"/>
      <c r="AC203" s="410"/>
    </row>
    <row r="204" spans="1:29" s="411" customFormat="1" ht="13.2" hidden="1">
      <c r="A204" s="420"/>
      <c r="AA204" s="445"/>
      <c r="AC204" s="410"/>
    </row>
    <row r="205" spans="1:29" s="411" customFormat="1" ht="13.2" hidden="1">
      <c r="A205" s="420"/>
      <c r="AA205" s="445"/>
      <c r="AC205" s="410"/>
    </row>
    <row r="206" spans="1:29" s="411" customFormat="1" ht="13.2" hidden="1">
      <c r="A206" s="420"/>
      <c r="AA206" s="445"/>
      <c r="AC206" s="410"/>
    </row>
    <row r="207" spans="1:29" s="411" customFormat="1" ht="13.2" hidden="1">
      <c r="A207" s="420"/>
      <c r="AA207" s="445"/>
      <c r="AC207" s="410"/>
    </row>
    <row r="208" spans="1:29" s="411" customFormat="1" ht="13.2" hidden="1">
      <c r="A208" s="420"/>
      <c r="AA208" s="445"/>
      <c r="AC208" s="410"/>
    </row>
    <row r="209" spans="1:29" s="411" customFormat="1" ht="13.2" hidden="1">
      <c r="A209" s="420"/>
      <c r="AA209" s="445"/>
      <c r="AC209" s="410"/>
    </row>
    <row r="210" spans="1:29" s="411" customFormat="1" ht="13.2" hidden="1">
      <c r="A210" s="420"/>
      <c r="AA210" s="445"/>
      <c r="AC210" s="410"/>
    </row>
    <row r="211" spans="1:29" s="411" customFormat="1" ht="13.2" hidden="1">
      <c r="A211" s="420"/>
      <c r="AA211" s="445"/>
      <c r="AC211" s="410"/>
    </row>
    <row r="212" spans="1:29" s="411" customFormat="1" ht="13.2" hidden="1">
      <c r="A212" s="420"/>
      <c r="AA212" s="445"/>
      <c r="AC212" s="410"/>
    </row>
    <row r="213" spans="1:29" s="411" customFormat="1" ht="13.2" hidden="1">
      <c r="A213" s="420"/>
      <c r="AA213" s="445"/>
      <c r="AC213" s="410"/>
    </row>
    <row r="214" spans="1:29" s="411" customFormat="1" ht="13.2" hidden="1">
      <c r="A214" s="420"/>
      <c r="AA214" s="445"/>
      <c r="AC214" s="410"/>
    </row>
    <row r="215" spans="1:29" s="411" customFormat="1" ht="13.2" hidden="1">
      <c r="A215" s="420"/>
      <c r="AA215" s="445"/>
      <c r="AC215" s="410"/>
    </row>
    <row r="216" spans="1:29" s="411" customFormat="1" ht="13.2" hidden="1">
      <c r="A216" s="420"/>
      <c r="AA216" s="445"/>
      <c r="AC216" s="410"/>
    </row>
    <row r="217" spans="1:29" s="411" customFormat="1" ht="13.2" hidden="1">
      <c r="A217" s="420"/>
      <c r="AA217" s="445"/>
      <c r="AC217" s="410"/>
    </row>
    <row r="218" spans="1:29" s="411" customFormat="1" ht="13.2" hidden="1">
      <c r="A218" s="420"/>
      <c r="AA218" s="445"/>
      <c r="AC218" s="410"/>
    </row>
    <row r="219" spans="1:29" s="411" customFormat="1" ht="13.2" hidden="1">
      <c r="A219" s="420"/>
      <c r="AA219" s="445"/>
      <c r="AC219" s="410"/>
    </row>
    <row r="220" spans="1:29" s="411" customFormat="1" ht="13.2" hidden="1">
      <c r="A220" s="420"/>
      <c r="AA220" s="445"/>
      <c r="AC220" s="410"/>
    </row>
    <row r="221" spans="1:29" s="411" customFormat="1" ht="13.2" hidden="1">
      <c r="A221" s="420"/>
      <c r="AA221" s="445"/>
      <c r="AC221" s="410"/>
    </row>
    <row r="222" spans="1:29" s="411" customFormat="1" ht="13.2" hidden="1">
      <c r="A222" s="420"/>
      <c r="AA222" s="445"/>
      <c r="AC222" s="410"/>
    </row>
    <row r="223" spans="1:29" s="411" customFormat="1" ht="13.2" hidden="1">
      <c r="A223" s="420"/>
      <c r="AA223" s="445"/>
      <c r="AC223" s="410"/>
    </row>
    <row r="224" spans="1:29" s="411" customFormat="1" ht="13.2" hidden="1">
      <c r="A224" s="420"/>
      <c r="AA224" s="445"/>
      <c r="AC224" s="410"/>
    </row>
    <row r="225" spans="1:29" s="411" customFormat="1" ht="13.2" hidden="1">
      <c r="A225" s="420"/>
      <c r="AA225" s="445"/>
      <c r="AC225" s="410"/>
    </row>
    <row r="226" spans="1:29" s="411" customFormat="1" ht="13.2" hidden="1">
      <c r="A226" s="420"/>
      <c r="AA226" s="445"/>
      <c r="AC226" s="410"/>
    </row>
    <row r="227" spans="1:29" s="411" customFormat="1" ht="13.2" hidden="1">
      <c r="A227" s="420"/>
      <c r="AA227" s="445"/>
      <c r="AC227" s="410"/>
    </row>
    <row r="228" spans="1:29" s="411" customFormat="1" ht="13.2" hidden="1">
      <c r="A228" s="420"/>
      <c r="AA228" s="445"/>
      <c r="AC228" s="410"/>
    </row>
    <row r="229" spans="1:29" s="411" customFormat="1" ht="13.2" hidden="1">
      <c r="A229" s="420"/>
      <c r="AA229" s="445"/>
      <c r="AC229" s="410"/>
    </row>
    <row r="230" spans="1:29" s="411" customFormat="1" ht="13.2" hidden="1">
      <c r="A230" s="420"/>
      <c r="AA230" s="445"/>
      <c r="AC230" s="410"/>
    </row>
    <row r="231" spans="1:29" s="411" customFormat="1" ht="13.2" hidden="1">
      <c r="A231" s="420"/>
      <c r="AA231" s="445"/>
      <c r="AC231" s="410"/>
    </row>
    <row r="232" spans="1:29" s="411" customFormat="1" ht="13.2" hidden="1">
      <c r="A232" s="420"/>
      <c r="AA232" s="445"/>
      <c r="AC232" s="410"/>
    </row>
    <row r="233" spans="1:29" s="411" customFormat="1" ht="13.2" hidden="1">
      <c r="A233" s="420"/>
      <c r="AA233" s="445"/>
      <c r="AC233" s="410"/>
    </row>
    <row r="234" spans="1:29" s="411" customFormat="1" ht="13.2" hidden="1">
      <c r="A234" s="420"/>
      <c r="AA234" s="445"/>
      <c r="AC234" s="410"/>
    </row>
    <row r="235" spans="1:29" s="411" customFormat="1" ht="13.2" hidden="1">
      <c r="A235" s="420"/>
      <c r="AA235" s="445"/>
      <c r="AC235" s="410"/>
    </row>
    <row r="236" spans="1:29" s="411" customFormat="1" ht="13.2" hidden="1">
      <c r="A236" s="420"/>
      <c r="AA236" s="445"/>
      <c r="AC236" s="410"/>
    </row>
    <row r="237" spans="1:29" s="411" customFormat="1" ht="13.2" hidden="1">
      <c r="A237" s="420"/>
      <c r="AA237" s="445"/>
      <c r="AC237" s="410"/>
    </row>
    <row r="238" spans="1:29" s="411" customFormat="1" ht="13.2" hidden="1">
      <c r="A238" s="420"/>
      <c r="AA238" s="445"/>
      <c r="AC238" s="410"/>
    </row>
    <row r="239" spans="1:29" s="411" customFormat="1" ht="13.2" hidden="1">
      <c r="A239" s="420"/>
      <c r="AA239" s="445"/>
      <c r="AC239" s="410"/>
    </row>
    <row r="240" spans="1:29" s="411" customFormat="1" ht="13.2" hidden="1">
      <c r="A240" s="420"/>
      <c r="AA240" s="445"/>
      <c r="AC240" s="410"/>
    </row>
    <row r="241" spans="1:29" s="411" customFormat="1" ht="13.2" hidden="1">
      <c r="A241" s="420"/>
      <c r="AA241" s="445"/>
      <c r="AC241" s="410"/>
    </row>
    <row r="242" spans="1:29" s="411" customFormat="1" ht="13.2" hidden="1">
      <c r="A242" s="420"/>
      <c r="AA242" s="445"/>
      <c r="AC242" s="410"/>
    </row>
    <row r="243" spans="1:29" s="411" customFormat="1" ht="13.2" hidden="1">
      <c r="A243" s="420"/>
      <c r="AA243" s="445"/>
      <c r="AC243" s="410"/>
    </row>
    <row r="244" spans="1:29" s="411" customFormat="1" ht="13.2" hidden="1">
      <c r="A244" s="420"/>
      <c r="AA244" s="445"/>
      <c r="AC244" s="410"/>
    </row>
    <row r="245" spans="1:29" s="411" customFormat="1" ht="13.2" hidden="1">
      <c r="A245" s="420"/>
      <c r="AA245" s="445"/>
      <c r="AC245" s="410"/>
    </row>
    <row r="246" spans="1:29" s="411" customFormat="1" ht="13.2" hidden="1">
      <c r="A246" s="420"/>
      <c r="AA246" s="445"/>
      <c r="AC246" s="410"/>
    </row>
    <row r="247" spans="1:29" s="411" customFormat="1" ht="13.2" hidden="1">
      <c r="A247" s="420"/>
      <c r="AA247" s="445"/>
      <c r="AC247" s="410"/>
    </row>
    <row r="248" spans="1:29" s="411" customFormat="1" ht="13.2" hidden="1">
      <c r="A248" s="420"/>
      <c r="AA248" s="445"/>
      <c r="AC248" s="410"/>
    </row>
    <row r="249" spans="1:29" s="411" customFormat="1" ht="13.2" hidden="1">
      <c r="A249" s="420"/>
      <c r="AA249" s="445"/>
      <c r="AC249" s="410"/>
    </row>
    <row r="250" spans="1:29" s="411" customFormat="1" ht="13.2" hidden="1">
      <c r="A250" s="420"/>
      <c r="AA250" s="445"/>
      <c r="AC250" s="410"/>
    </row>
    <row r="251" spans="1:29" s="411" customFormat="1" ht="13.2" hidden="1">
      <c r="A251" s="420"/>
      <c r="AA251" s="445"/>
      <c r="AC251" s="410"/>
    </row>
    <row r="252" spans="1:29" s="411" customFormat="1" ht="13.2" hidden="1">
      <c r="A252" s="420"/>
      <c r="AA252" s="445"/>
      <c r="AC252" s="410"/>
    </row>
    <row r="253" spans="1:29" s="411" customFormat="1" ht="13.2" hidden="1">
      <c r="A253" s="420"/>
      <c r="AA253" s="445"/>
      <c r="AC253" s="410"/>
    </row>
    <row r="254" spans="1:29" s="411" customFormat="1" ht="13.2" hidden="1">
      <c r="A254" s="420"/>
      <c r="AA254" s="445"/>
      <c r="AC254" s="410"/>
    </row>
    <row r="255" spans="1:29" s="411" customFormat="1" ht="13.2" hidden="1">
      <c r="A255" s="420"/>
      <c r="AA255" s="445"/>
      <c r="AC255" s="410"/>
    </row>
    <row r="256" spans="1:29" s="411" customFormat="1" ht="13.2" hidden="1">
      <c r="A256" s="420"/>
      <c r="AA256" s="445"/>
      <c r="AC256" s="410"/>
    </row>
    <row r="257" spans="1:29" s="411" customFormat="1" ht="13.2" hidden="1">
      <c r="A257" s="420"/>
      <c r="AA257" s="445"/>
      <c r="AC257" s="410"/>
    </row>
    <row r="258" spans="1:29" s="411" customFormat="1" ht="13.2" hidden="1">
      <c r="A258" s="420"/>
      <c r="AA258" s="445"/>
      <c r="AC258" s="410"/>
    </row>
    <row r="259" spans="1:29" s="411" customFormat="1" ht="13.2" hidden="1">
      <c r="A259" s="420"/>
      <c r="AA259" s="445"/>
      <c r="AC259" s="410"/>
    </row>
    <row r="260" spans="1:29" s="411" customFormat="1" ht="13.2" hidden="1">
      <c r="A260" s="420"/>
      <c r="AA260" s="445"/>
      <c r="AC260" s="410"/>
    </row>
    <row r="261" spans="1:29" s="411" customFormat="1" ht="13.2" hidden="1">
      <c r="A261" s="420"/>
      <c r="AA261" s="445"/>
      <c r="AC261" s="410"/>
    </row>
    <row r="262" spans="1:29" s="411" customFormat="1" ht="13.2" hidden="1">
      <c r="A262" s="420"/>
      <c r="AA262" s="445"/>
      <c r="AC262" s="410"/>
    </row>
    <row r="263" spans="1:29" s="411" customFormat="1" ht="13.2" hidden="1">
      <c r="A263" s="420"/>
      <c r="AA263" s="445"/>
      <c r="AC263" s="410"/>
    </row>
    <row r="264" spans="1:29" s="411" customFormat="1" ht="13.2" hidden="1">
      <c r="A264" s="420"/>
      <c r="AA264" s="445"/>
      <c r="AC264" s="410"/>
    </row>
    <row r="265" spans="1:29" s="411" customFormat="1" ht="13.2" hidden="1">
      <c r="A265" s="420"/>
      <c r="AA265" s="445"/>
      <c r="AC265" s="410"/>
    </row>
    <row r="266" spans="1:29" s="411" customFormat="1" ht="13.2" hidden="1">
      <c r="A266" s="420"/>
      <c r="AA266" s="445"/>
      <c r="AC266" s="410"/>
    </row>
    <row r="267" spans="1:29" s="411" customFormat="1" ht="13.2" hidden="1">
      <c r="A267" s="420"/>
      <c r="AA267" s="445"/>
      <c r="AC267" s="410"/>
    </row>
    <row r="268" spans="1:29" s="411" customFormat="1" ht="13.2" hidden="1">
      <c r="A268" s="420"/>
      <c r="AA268" s="445"/>
      <c r="AC268" s="410"/>
    </row>
    <row r="269" spans="1:29" s="411" customFormat="1" ht="13.2" hidden="1">
      <c r="A269" s="420"/>
      <c r="AA269" s="445"/>
      <c r="AC269" s="410"/>
    </row>
    <row r="270" spans="1:29" s="411" customFormat="1" ht="13.2" hidden="1">
      <c r="A270" s="420"/>
      <c r="AA270" s="445"/>
      <c r="AC270" s="410"/>
    </row>
    <row r="271" spans="1:29" s="411" customFormat="1" ht="13.2" hidden="1">
      <c r="A271" s="420"/>
      <c r="AA271" s="445"/>
      <c r="AC271" s="410"/>
    </row>
    <row r="272" spans="1:29" s="411" customFormat="1" ht="13.2" hidden="1">
      <c r="A272" s="420"/>
      <c r="AA272" s="445"/>
      <c r="AC272" s="410"/>
    </row>
    <row r="273" spans="1:29" s="411" customFormat="1" ht="13.2" hidden="1">
      <c r="A273" s="420"/>
      <c r="AA273" s="445"/>
      <c r="AC273" s="410"/>
    </row>
    <row r="274" spans="1:29" s="411" customFormat="1" ht="13.2" hidden="1">
      <c r="A274" s="420"/>
      <c r="AA274" s="445"/>
      <c r="AC274" s="410"/>
    </row>
    <row r="275" spans="1:29" s="411" customFormat="1" ht="13.2" hidden="1">
      <c r="A275" s="420"/>
      <c r="AA275" s="445"/>
      <c r="AC275" s="410"/>
    </row>
    <row r="276" spans="1:29" s="411" customFormat="1" ht="13.2" hidden="1">
      <c r="A276" s="420"/>
      <c r="AA276" s="445"/>
      <c r="AC276" s="410"/>
    </row>
    <row r="277" spans="1:29" s="411" customFormat="1" ht="13.2" hidden="1">
      <c r="A277" s="420"/>
      <c r="AA277" s="445"/>
      <c r="AC277" s="410"/>
    </row>
    <row r="278" spans="1:29" s="411" customFormat="1" ht="13.2" hidden="1">
      <c r="A278" s="420"/>
      <c r="AA278" s="445"/>
      <c r="AC278" s="410"/>
    </row>
    <row r="279" spans="1:29" s="411" customFormat="1" ht="13.2" hidden="1">
      <c r="A279" s="420"/>
      <c r="AA279" s="445"/>
      <c r="AC279" s="410"/>
    </row>
    <row r="280" spans="1:29" s="411" customFormat="1" ht="13.2" hidden="1">
      <c r="A280" s="420"/>
      <c r="AA280" s="445"/>
      <c r="AC280" s="410"/>
    </row>
    <row r="281" spans="1:29" s="411" customFormat="1" ht="13.2" hidden="1">
      <c r="A281" s="420"/>
      <c r="AA281" s="445"/>
      <c r="AC281" s="410"/>
    </row>
    <row r="282" spans="1:29" s="411" customFormat="1" ht="13.2" hidden="1">
      <c r="A282" s="420"/>
      <c r="AA282" s="445"/>
      <c r="AC282" s="410"/>
    </row>
    <row r="283" spans="1:29" s="411" customFormat="1" ht="13.2" hidden="1">
      <c r="A283" s="420"/>
      <c r="AA283" s="445"/>
      <c r="AC283" s="410"/>
    </row>
    <row r="284" spans="1:29" s="411" customFormat="1" ht="13.2" hidden="1">
      <c r="A284" s="420"/>
      <c r="AA284" s="445"/>
      <c r="AC284" s="410"/>
    </row>
    <row r="285" spans="1:29" s="411" customFormat="1" ht="13.2" hidden="1">
      <c r="A285" s="420"/>
      <c r="AA285" s="445"/>
      <c r="AC285" s="410"/>
    </row>
    <row r="286" spans="1:29" s="411" customFormat="1" ht="13.2" hidden="1">
      <c r="A286" s="420"/>
      <c r="AA286" s="445"/>
      <c r="AC286" s="410"/>
    </row>
    <row r="287" spans="1:29" s="411" customFormat="1" ht="13.2" hidden="1">
      <c r="A287" s="420"/>
      <c r="AA287" s="445"/>
      <c r="AC287" s="410"/>
    </row>
    <row r="288" spans="1:29" s="411" customFormat="1" ht="13.2" hidden="1">
      <c r="A288" s="420"/>
      <c r="AA288" s="445"/>
      <c r="AC288" s="410"/>
    </row>
    <row r="289" spans="1:29" s="411" customFormat="1" ht="13.2" hidden="1">
      <c r="A289" s="420"/>
      <c r="AA289" s="445"/>
      <c r="AC289" s="410"/>
    </row>
    <row r="290" spans="1:29" s="411" customFormat="1" ht="13.2" hidden="1">
      <c r="A290" s="420"/>
      <c r="AA290" s="445"/>
      <c r="AC290" s="410"/>
    </row>
    <row r="291" spans="1:29" s="411" customFormat="1" ht="13.2" hidden="1">
      <c r="A291" s="420"/>
      <c r="AA291" s="445"/>
      <c r="AC291" s="410"/>
    </row>
    <row r="292" spans="1:29" s="411" customFormat="1" ht="13.2" hidden="1">
      <c r="A292" s="420"/>
      <c r="AA292" s="445"/>
      <c r="AC292" s="410"/>
    </row>
    <row r="293" spans="1:29" s="411" customFormat="1" ht="13.2" hidden="1">
      <c r="A293" s="420"/>
      <c r="AA293" s="445"/>
      <c r="AC293" s="410"/>
    </row>
    <row r="294" spans="1:29" s="411" customFormat="1" ht="13.2" hidden="1">
      <c r="A294" s="420"/>
      <c r="AA294" s="445"/>
      <c r="AC294" s="410"/>
    </row>
    <row r="295" spans="1:29" s="411" customFormat="1" ht="13.2" hidden="1">
      <c r="A295" s="420"/>
      <c r="AA295" s="445"/>
      <c r="AC295" s="410"/>
    </row>
    <row r="296" spans="1:29" s="411" customFormat="1" ht="13.2" hidden="1">
      <c r="A296" s="420"/>
      <c r="AA296" s="445"/>
      <c r="AC296" s="410"/>
    </row>
    <row r="297" spans="1:29" s="411" customFormat="1" ht="13.2" hidden="1">
      <c r="A297" s="420"/>
      <c r="AA297" s="445"/>
      <c r="AC297" s="410"/>
    </row>
    <row r="298" spans="1:29" s="411" customFormat="1" ht="13.2" hidden="1">
      <c r="A298" s="420"/>
      <c r="AA298" s="445"/>
      <c r="AC298" s="410"/>
    </row>
    <row r="299" spans="1:29" s="411" customFormat="1" ht="13.2" hidden="1">
      <c r="A299" s="420"/>
      <c r="AA299" s="445"/>
      <c r="AC299" s="410"/>
    </row>
    <row r="300" spans="1:29" s="411" customFormat="1" ht="13.2" hidden="1">
      <c r="A300" s="420"/>
      <c r="AA300" s="445"/>
      <c r="AC300" s="410"/>
    </row>
    <row r="301" spans="1:29" s="411" customFormat="1" ht="13.2" hidden="1">
      <c r="A301" s="420"/>
      <c r="AA301" s="445"/>
      <c r="AC301" s="410"/>
    </row>
    <row r="302" spans="1:29" s="411" customFormat="1" ht="13.2" hidden="1">
      <c r="A302" s="420"/>
      <c r="AA302" s="445"/>
      <c r="AC302" s="410"/>
    </row>
    <row r="303" spans="1:29" s="411" customFormat="1" ht="13.2" hidden="1">
      <c r="A303" s="420"/>
      <c r="AA303" s="445"/>
      <c r="AC303" s="410"/>
    </row>
    <row r="304" spans="1:29" s="411" customFormat="1" ht="13.2" hidden="1">
      <c r="A304" s="420"/>
      <c r="AA304" s="445"/>
      <c r="AC304" s="410"/>
    </row>
    <row r="305" spans="1:29" s="411" customFormat="1" ht="13.2" hidden="1">
      <c r="A305" s="420"/>
      <c r="AA305" s="445"/>
      <c r="AC305" s="410"/>
    </row>
    <row r="306" spans="1:29" s="411" customFormat="1" ht="13.2" hidden="1">
      <c r="A306" s="420"/>
      <c r="AA306" s="445"/>
      <c r="AC306" s="410"/>
    </row>
    <row r="307" spans="1:29" s="411" customFormat="1" ht="13.2" hidden="1">
      <c r="A307" s="420"/>
      <c r="AA307" s="445"/>
      <c r="AC307" s="410"/>
    </row>
    <row r="308" spans="1:29" s="411" customFormat="1" ht="13.2" hidden="1">
      <c r="A308" s="420"/>
      <c r="AA308" s="445"/>
      <c r="AC308" s="410"/>
    </row>
    <row r="309" spans="1:29" s="411" customFormat="1" ht="13.2" hidden="1">
      <c r="A309" s="420"/>
      <c r="AA309" s="445"/>
      <c r="AC309" s="410"/>
    </row>
    <row r="310" spans="1:29" s="411" customFormat="1" ht="13.2" hidden="1">
      <c r="A310" s="420"/>
      <c r="AA310" s="445"/>
      <c r="AC310" s="410"/>
    </row>
    <row r="311" spans="1:29" s="411" customFormat="1" ht="13.2" hidden="1">
      <c r="A311" s="420"/>
      <c r="AA311" s="445"/>
      <c r="AC311" s="410"/>
    </row>
    <row r="312" spans="1:29" s="411" customFormat="1" ht="13.2" hidden="1">
      <c r="A312" s="420"/>
      <c r="AA312" s="445"/>
      <c r="AC312" s="410"/>
    </row>
    <row r="313" spans="1:29" s="411" customFormat="1" ht="13.2" hidden="1">
      <c r="A313" s="420"/>
      <c r="AA313" s="445"/>
      <c r="AC313" s="410"/>
    </row>
    <row r="314" spans="1:29" s="411" customFormat="1" ht="13.2" hidden="1">
      <c r="A314" s="420"/>
      <c r="AA314" s="445"/>
      <c r="AC314" s="410"/>
    </row>
    <row r="315" spans="1:29" s="411" customFormat="1" ht="13.2" hidden="1">
      <c r="A315" s="420"/>
      <c r="AA315" s="445"/>
      <c r="AC315" s="410"/>
    </row>
    <row r="316" spans="1:29" s="411" customFormat="1" ht="13.2" hidden="1">
      <c r="A316" s="420"/>
      <c r="AA316" s="445"/>
      <c r="AC316" s="410"/>
    </row>
    <row r="317" spans="1:29" s="411" customFormat="1" ht="13.2" hidden="1">
      <c r="A317" s="420"/>
      <c r="AA317" s="445"/>
      <c r="AC317" s="410"/>
    </row>
    <row r="318" spans="1:29" s="411" customFormat="1" ht="13.2" hidden="1">
      <c r="A318" s="420"/>
      <c r="AA318" s="445"/>
      <c r="AC318" s="410"/>
    </row>
    <row r="319" spans="1:29" s="411" customFormat="1" ht="13.2" hidden="1">
      <c r="A319" s="420"/>
      <c r="AA319" s="445"/>
      <c r="AC319" s="410"/>
    </row>
    <row r="320" spans="1:29" s="411" customFormat="1" ht="13.2" hidden="1">
      <c r="A320" s="420"/>
      <c r="AA320" s="445"/>
      <c r="AC320" s="410"/>
    </row>
    <row r="321" spans="1:29" s="411" customFormat="1" ht="13.2" hidden="1">
      <c r="A321" s="420"/>
      <c r="AA321" s="445"/>
      <c r="AC321" s="410"/>
    </row>
    <row r="322" spans="1:29" s="411" customFormat="1" ht="13.2" hidden="1">
      <c r="A322" s="420"/>
      <c r="AA322" s="445"/>
      <c r="AC322" s="410"/>
    </row>
    <row r="323" spans="1:29" s="411" customFormat="1" ht="13.2" hidden="1">
      <c r="A323" s="420"/>
      <c r="AA323" s="445"/>
      <c r="AC323" s="410"/>
    </row>
    <row r="324" spans="1:29" s="411" customFormat="1" ht="13.2" hidden="1">
      <c r="A324" s="420"/>
      <c r="AA324" s="445"/>
      <c r="AC324" s="410"/>
    </row>
    <row r="325" spans="1:29" s="411" customFormat="1" ht="13.2" hidden="1">
      <c r="A325" s="420"/>
      <c r="AA325" s="445"/>
      <c r="AC325" s="410"/>
    </row>
    <row r="326" spans="1:29" s="411" customFormat="1" ht="13.2" hidden="1">
      <c r="A326" s="420"/>
      <c r="AA326" s="445"/>
      <c r="AC326" s="410"/>
    </row>
    <row r="327" spans="1:29" s="411" customFormat="1" ht="13.2" hidden="1">
      <c r="A327" s="420"/>
      <c r="AA327" s="445"/>
      <c r="AC327" s="410"/>
    </row>
    <row r="328" spans="1:29" s="411" customFormat="1" ht="13.2" hidden="1">
      <c r="A328" s="420"/>
      <c r="AA328" s="445"/>
      <c r="AC328" s="410"/>
    </row>
    <row r="329" spans="1:29" s="411" customFormat="1" ht="13.2" hidden="1">
      <c r="A329" s="420"/>
      <c r="AA329" s="445"/>
      <c r="AC329" s="410"/>
    </row>
    <row r="330" spans="1:29" s="411" customFormat="1" ht="13.2" hidden="1">
      <c r="A330" s="420"/>
      <c r="AA330" s="445"/>
      <c r="AC330" s="410"/>
    </row>
    <row r="331" spans="1:29" s="411" customFormat="1" ht="13.2" hidden="1">
      <c r="A331" s="420"/>
      <c r="AA331" s="445"/>
      <c r="AC331" s="410"/>
    </row>
    <row r="332" spans="1:29" s="411" customFormat="1" ht="13.2" hidden="1">
      <c r="A332" s="420"/>
      <c r="AA332" s="445"/>
      <c r="AC332" s="410"/>
    </row>
    <row r="333" spans="1:29" s="411" customFormat="1" ht="13.2" hidden="1">
      <c r="A333" s="420"/>
      <c r="AA333" s="445"/>
      <c r="AC333" s="410"/>
    </row>
    <row r="334" spans="1:29" s="411" customFormat="1" ht="13.2" hidden="1">
      <c r="A334" s="420"/>
      <c r="AA334" s="445"/>
      <c r="AC334" s="410"/>
    </row>
    <row r="335" spans="1:29" s="411" customFormat="1" ht="13.2" hidden="1">
      <c r="A335" s="420"/>
      <c r="AA335" s="445"/>
      <c r="AC335" s="410"/>
    </row>
    <row r="336" spans="1:29" s="411" customFormat="1" ht="13.2" hidden="1">
      <c r="A336" s="420"/>
      <c r="AA336" s="445"/>
      <c r="AC336" s="410"/>
    </row>
    <row r="337" spans="1:29" s="411" customFormat="1" ht="13.2" hidden="1">
      <c r="A337" s="420"/>
      <c r="AA337" s="445"/>
      <c r="AC337" s="410"/>
    </row>
    <row r="338" spans="1:29" s="411" customFormat="1" ht="13.2" hidden="1">
      <c r="A338" s="420"/>
      <c r="AA338" s="445"/>
      <c r="AC338" s="410"/>
    </row>
    <row r="339" spans="1:29" s="411" customFormat="1" ht="13.2" hidden="1">
      <c r="A339" s="420"/>
      <c r="AA339" s="445"/>
      <c r="AC339" s="410"/>
    </row>
    <row r="340" spans="1:29" s="411" customFormat="1" ht="13.2" hidden="1">
      <c r="A340" s="420"/>
      <c r="AA340" s="445"/>
      <c r="AC340" s="410"/>
    </row>
    <row r="341" spans="1:29" s="411" customFormat="1" ht="13.2" hidden="1">
      <c r="A341" s="420"/>
      <c r="AA341" s="445"/>
      <c r="AC341" s="410"/>
    </row>
    <row r="342" spans="1:29" s="411" customFormat="1" ht="13.2" hidden="1">
      <c r="A342" s="420"/>
      <c r="AA342" s="445"/>
      <c r="AC342" s="410"/>
    </row>
    <row r="343" spans="1:29" s="411" customFormat="1" ht="13.2" hidden="1">
      <c r="A343" s="420"/>
      <c r="AA343" s="445"/>
      <c r="AC343" s="410"/>
    </row>
    <row r="344" spans="1:29" s="411" customFormat="1" ht="13.2" hidden="1">
      <c r="A344" s="420"/>
      <c r="AA344" s="445"/>
      <c r="AC344" s="410"/>
    </row>
    <row r="345" spans="1:29" s="411" customFormat="1" ht="13.2" hidden="1">
      <c r="A345" s="420"/>
      <c r="AA345" s="445"/>
      <c r="AC345" s="410"/>
    </row>
    <row r="346" spans="1:29" s="411" customFormat="1" ht="13.2" hidden="1">
      <c r="A346" s="420"/>
      <c r="AA346" s="445"/>
      <c r="AC346" s="410"/>
    </row>
    <row r="347" spans="1:29" s="411" customFormat="1" ht="13.2" hidden="1">
      <c r="A347" s="420"/>
      <c r="AA347" s="445"/>
      <c r="AC347" s="410"/>
    </row>
    <row r="348" spans="1:29" s="411" customFormat="1" ht="13.2" hidden="1">
      <c r="A348" s="420"/>
      <c r="AA348" s="445"/>
      <c r="AC348" s="410"/>
    </row>
    <row r="349" spans="1:29" s="411" customFormat="1" ht="13.2" hidden="1">
      <c r="A349" s="420"/>
      <c r="AA349" s="445"/>
      <c r="AC349" s="410"/>
    </row>
    <row r="350" spans="1:29" s="411" customFormat="1" ht="13.2" hidden="1">
      <c r="A350" s="420"/>
      <c r="AA350" s="445"/>
      <c r="AC350" s="410"/>
    </row>
    <row r="351" spans="1:29" s="411" customFormat="1" ht="13.2" hidden="1">
      <c r="A351" s="420"/>
      <c r="AA351" s="445"/>
      <c r="AC351" s="410"/>
    </row>
    <row r="352" spans="1:29" s="411" customFormat="1" ht="13.2" hidden="1">
      <c r="A352" s="420"/>
      <c r="AA352" s="445"/>
      <c r="AC352" s="410"/>
    </row>
    <row r="353" spans="1:29" s="411" customFormat="1" ht="13.2" hidden="1">
      <c r="A353" s="420"/>
      <c r="AA353" s="445"/>
      <c r="AC353" s="410"/>
    </row>
    <row r="354" spans="1:29" s="411" customFormat="1" ht="13.2" hidden="1">
      <c r="A354" s="420"/>
      <c r="AA354" s="445"/>
      <c r="AC354" s="410"/>
    </row>
    <row r="355" spans="1:29" s="411" customFormat="1" ht="13.2" hidden="1">
      <c r="A355" s="420"/>
      <c r="AA355" s="445"/>
      <c r="AC355" s="410"/>
    </row>
    <row r="356" spans="1:29" s="411" customFormat="1" ht="13.2" hidden="1">
      <c r="A356" s="420"/>
      <c r="AA356" s="445"/>
      <c r="AC356" s="410"/>
    </row>
    <row r="357" spans="1:29" s="411" customFormat="1" ht="13.2" hidden="1">
      <c r="A357" s="420"/>
      <c r="AA357" s="445"/>
      <c r="AC357" s="410"/>
    </row>
    <row r="358" spans="1:29" s="411" customFormat="1" ht="13.2" hidden="1">
      <c r="A358" s="420"/>
      <c r="AA358" s="445"/>
      <c r="AC358" s="410"/>
    </row>
    <row r="359" spans="1:29" s="411" customFormat="1" ht="13.2" hidden="1">
      <c r="A359" s="420"/>
      <c r="AA359" s="445"/>
      <c r="AC359" s="410"/>
    </row>
    <row r="360" spans="1:29" s="411" customFormat="1" ht="13.2" hidden="1">
      <c r="A360" s="420"/>
      <c r="AA360" s="445"/>
      <c r="AC360" s="410"/>
    </row>
    <row r="361" spans="1:29" s="411" customFormat="1" ht="13.2" hidden="1">
      <c r="A361" s="420"/>
      <c r="AA361" s="445"/>
      <c r="AC361" s="410"/>
    </row>
    <row r="362" spans="1:29" s="411" customFormat="1" ht="13.2" hidden="1">
      <c r="A362" s="420"/>
      <c r="AA362" s="445"/>
      <c r="AC362" s="410"/>
    </row>
    <row r="363" spans="1:29" s="411" customFormat="1" ht="13.2" hidden="1">
      <c r="A363" s="420"/>
      <c r="AA363" s="445"/>
      <c r="AC363" s="410"/>
    </row>
    <row r="364" spans="1:29" s="411" customFormat="1" ht="13.2" hidden="1">
      <c r="A364" s="420"/>
      <c r="AA364" s="445"/>
      <c r="AC364" s="410"/>
    </row>
    <row r="365" spans="1:29" s="411" customFormat="1" ht="13.2" hidden="1">
      <c r="A365" s="420"/>
      <c r="AA365" s="445"/>
      <c r="AC365" s="410"/>
    </row>
    <row r="366" spans="1:29" s="411" customFormat="1" ht="13.2" hidden="1">
      <c r="A366" s="420"/>
      <c r="AA366" s="445"/>
      <c r="AC366" s="410"/>
    </row>
    <row r="367" spans="1:29" s="411" customFormat="1" ht="13.2" hidden="1">
      <c r="A367" s="420"/>
      <c r="AA367" s="445"/>
      <c r="AC367" s="410"/>
    </row>
    <row r="368" spans="1:29" s="411" customFormat="1" ht="13.2" hidden="1">
      <c r="A368" s="420"/>
      <c r="AA368" s="445"/>
      <c r="AC368" s="410"/>
    </row>
    <row r="369" spans="1:29" s="411" customFormat="1" ht="13.2" hidden="1">
      <c r="A369" s="420"/>
      <c r="AA369" s="445"/>
      <c r="AC369" s="410"/>
    </row>
    <row r="370" spans="1:29" s="411" customFormat="1" ht="13.2" hidden="1">
      <c r="A370" s="420"/>
      <c r="AA370" s="445"/>
      <c r="AC370" s="410"/>
    </row>
    <row r="371" spans="1:29" s="411" customFormat="1" ht="13.2" hidden="1">
      <c r="A371" s="420"/>
      <c r="AA371" s="445"/>
      <c r="AC371" s="410"/>
    </row>
    <row r="372" spans="1:29" s="411" customFormat="1" ht="13.2" hidden="1">
      <c r="A372" s="420"/>
      <c r="AA372" s="445"/>
      <c r="AC372" s="410"/>
    </row>
    <row r="373" spans="1:29" s="411" customFormat="1" ht="13.2" hidden="1">
      <c r="A373" s="420"/>
      <c r="AA373" s="445"/>
      <c r="AC373" s="410"/>
    </row>
    <row r="374" spans="1:29" s="411" customFormat="1" ht="13.2" hidden="1">
      <c r="A374" s="420"/>
      <c r="AA374" s="445"/>
      <c r="AC374" s="410"/>
    </row>
    <row r="375" spans="1:29" s="411" customFormat="1" ht="13.2" hidden="1">
      <c r="A375" s="420"/>
      <c r="AA375" s="445"/>
      <c r="AC375" s="410"/>
    </row>
    <row r="376" spans="1:29" s="411" customFormat="1" ht="13.2" hidden="1">
      <c r="A376" s="420"/>
      <c r="AA376" s="445"/>
      <c r="AC376" s="410"/>
    </row>
    <row r="377" spans="1:29" s="411" customFormat="1" ht="13.2" hidden="1">
      <c r="A377" s="420"/>
      <c r="AA377" s="445"/>
      <c r="AC377" s="410"/>
    </row>
    <row r="378" spans="1:29" s="411" customFormat="1" ht="13.2" hidden="1">
      <c r="A378" s="420"/>
      <c r="AA378" s="445"/>
      <c r="AC378" s="410"/>
    </row>
    <row r="379" spans="1:29" s="411" customFormat="1" ht="13.2" hidden="1">
      <c r="A379" s="420"/>
      <c r="AA379" s="445"/>
      <c r="AC379" s="410"/>
    </row>
    <row r="380" spans="1:29" s="411" customFormat="1" ht="13.2" hidden="1">
      <c r="A380" s="420"/>
      <c r="AA380" s="445"/>
      <c r="AC380" s="410"/>
    </row>
    <row r="381" spans="1:29" s="411" customFormat="1" ht="13.2" hidden="1">
      <c r="A381" s="420"/>
      <c r="AA381" s="445"/>
      <c r="AC381" s="410"/>
    </row>
    <row r="382" spans="1:29" s="411" customFormat="1" ht="13.2" hidden="1">
      <c r="A382" s="420"/>
      <c r="AA382" s="445"/>
      <c r="AC382" s="410"/>
    </row>
    <row r="383" spans="1:29" s="411" customFormat="1" ht="13.2" hidden="1">
      <c r="A383" s="420"/>
      <c r="AA383" s="445"/>
      <c r="AC383" s="410"/>
    </row>
    <row r="384" spans="1:29" s="411" customFormat="1" ht="13.2" hidden="1">
      <c r="A384" s="420"/>
      <c r="AA384" s="445"/>
      <c r="AC384" s="410"/>
    </row>
    <row r="385" spans="1:29" s="411" customFormat="1" ht="13.2" hidden="1">
      <c r="A385" s="420"/>
      <c r="AA385" s="445"/>
      <c r="AC385" s="410"/>
    </row>
    <row r="386" spans="1:29" s="411" customFormat="1" ht="13.2" hidden="1">
      <c r="A386" s="420"/>
      <c r="AA386" s="445"/>
      <c r="AC386" s="410"/>
    </row>
    <row r="387" spans="1:29" s="411" customFormat="1" ht="13.2" hidden="1">
      <c r="A387" s="420"/>
      <c r="AA387" s="445"/>
      <c r="AC387" s="410"/>
    </row>
    <row r="388" spans="1:29" s="411" customFormat="1" ht="13.2" hidden="1">
      <c r="A388" s="420"/>
      <c r="AA388" s="445"/>
      <c r="AC388" s="410"/>
    </row>
    <row r="389" spans="1:29" s="411" customFormat="1" ht="13.2" hidden="1">
      <c r="A389" s="420"/>
      <c r="AA389" s="445"/>
      <c r="AC389" s="410"/>
    </row>
    <row r="390" spans="1:29" s="411" customFormat="1" ht="13.2" hidden="1">
      <c r="A390" s="420"/>
      <c r="AA390" s="445"/>
      <c r="AC390" s="410"/>
    </row>
    <row r="391" spans="1:29" s="411" customFormat="1" ht="13.2" hidden="1">
      <c r="A391" s="420"/>
      <c r="AA391" s="445"/>
      <c r="AC391" s="410"/>
    </row>
    <row r="392" spans="1:29" s="411" customFormat="1" ht="13.2" hidden="1">
      <c r="A392" s="420"/>
      <c r="AA392" s="445"/>
      <c r="AC392" s="410"/>
    </row>
    <row r="393" spans="1:29" s="411" customFormat="1" ht="13.2" hidden="1">
      <c r="A393" s="420"/>
      <c r="AA393" s="445"/>
      <c r="AC393" s="410"/>
    </row>
    <row r="394" spans="1:29" s="411" customFormat="1" ht="13.2" hidden="1">
      <c r="A394" s="420"/>
      <c r="AA394" s="445"/>
      <c r="AC394" s="410"/>
    </row>
    <row r="395" spans="1:29" s="411" customFormat="1" ht="13.2" hidden="1">
      <c r="A395" s="420"/>
      <c r="AA395" s="445"/>
      <c r="AC395" s="410"/>
    </row>
    <row r="396" spans="1:29" s="411" customFormat="1" ht="13.2" hidden="1">
      <c r="A396" s="420"/>
      <c r="AA396" s="445"/>
      <c r="AC396" s="410"/>
    </row>
    <row r="397" spans="1:29" s="411" customFormat="1" ht="13.2" hidden="1">
      <c r="A397" s="420"/>
      <c r="AA397" s="445"/>
      <c r="AC397" s="410"/>
    </row>
    <row r="398" spans="1:29" s="411" customFormat="1" ht="13.2" hidden="1">
      <c r="A398" s="420"/>
      <c r="AA398" s="445"/>
      <c r="AC398" s="410"/>
    </row>
    <row r="399" spans="1:29" s="411" customFormat="1" ht="13.2" hidden="1">
      <c r="A399" s="420"/>
      <c r="AA399" s="445"/>
      <c r="AC399" s="410"/>
    </row>
    <row r="400" spans="1:29" s="411" customFormat="1" ht="13.2" hidden="1">
      <c r="A400" s="420"/>
      <c r="AA400" s="445"/>
      <c r="AC400" s="410"/>
    </row>
    <row r="401" spans="1:29" s="411" customFormat="1" ht="13.2" hidden="1">
      <c r="A401" s="420"/>
      <c r="AA401" s="445"/>
      <c r="AC401" s="410"/>
    </row>
    <row r="402" spans="1:29" s="411" customFormat="1" ht="13.2" hidden="1">
      <c r="A402" s="420"/>
      <c r="AA402" s="445"/>
      <c r="AC402" s="410"/>
    </row>
    <row r="403" spans="1:29" s="411" customFormat="1" ht="13.2" hidden="1">
      <c r="A403" s="420"/>
      <c r="AA403" s="445"/>
      <c r="AC403" s="410"/>
    </row>
    <row r="404" spans="1:29" s="411" customFormat="1" ht="13.2" hidden="1">
      <c r="A404" s="420"/>
      <c r="AA404" s="445"/>
      <c r="AC404" s="410"/>
    </row>
    <row r="405" spans="1:29" s="411" customFormat="1" ht="13.2" hidden="1">
      <c r="A405" s="420"/>
      <c r="AA405" s="445"/>
      <c r="AC405" s="410"/>
    </row>
    <row r="406" spans="1:29" s="411" customFormat="1" ht="13.2" hidden="1">
      <c r="A406" s="420"/>
      <c r="AA406" s="445"/>
      <c r="AC406" s="410"/>
    </row>
    <row r="407" spans="1:29" s="411" customFormat="1" ht="13.2" hidden="1">
      <c r="A407" s="420"/>
      <c r="AA407" s="445"/>
      <c r="AC407" s="410"/>
    </row>
    <row r="408" spans="1:29" s="411" customFormat="1" ht="13.2" hidden="1">
      <c r="A408" s="420"/>
      <c r="AA408" s="445"/>
      <c r="AC408" s="410"/>
    </row>
    <row r="409" spans="1:29" s="411" customFormat="1" ht="13.2" hidden="1">
      <c r="A409" s="420"/>
      <c r="AA409" s="445"/>
      <c r="AC409" s="410"/>
    </row>
    <row r="410" spans="1:29" s="411" customFormat="1" ht="13.2" hidden="1">
      <c r="A410" s="420"/>
      <c r="AA410" s="445"/>
      <c r="AC410" s="410"/>
    </row>
    <row r="411" spans="1:29" s="411" customFormat="1" ht="13.2" hidden="1">
      <c r="A411" s="420"/>
      <c r="AA411" s="445"/>
      <c r="AC411" s="410"/>
    </row>
    <row r="412" spans="1:29" s="411" customFormat="1" ht="13.2" hidden="1">
      <c r="A412" s="420"/>
      <c r="AA412" s="445"/>
      <c r="AC412" s="410"/>
    </row>
    <row r="413" spans="1:29" s="411" customFormat="1" ht="13.2" hidden="1">
      <c r="A413" s="420"/>
      <c r="AA413" s="445"/>
      <c r="AC413" s="410"/>
    </row>
    <row r="414" spans="1:29" s="411" customFormat="1" ht="13.2" hidden="1">
      <c r="A414" s="420"/>
      <c r="AA414" s="445"/>
      <c r="AC414" s="410"/>
    </row>
    <row r="415" spans="1:29" s="411" customFormat="1" ht="13.2" hidden="1">
      <c r="A415" s="420"/>
      <c r="AA415" s="445"/>
      <c r="AC415" s="410"/>
    </row>
    <row r="416" spans="1:29" s="411" customFormat="1" ht="13.2" hidden="1">
      <c r="A416" s="420"/>
      <c r="AA416" s="445"/>
      <c r="AC416" s="410"/>
    </row>
    <row r="417" spans="1:29" s="411" customFormat="1" ht="13.2" hidden="1">
      <c r="A417" s="420"/>
      <c r="AA417" s="445"/>
      <c r="AC417" s="410"/>
    </row>
    <row r="418" spans="1:29" s="411" customFormat="1" ht="13.2" hidden="1">
      <c r="A418" s="420"/>
      <c r="AA418" s="445"/>
      <c r="AC418" s="410"/>
    </row>
    <row r="419" spans="1:29" s="411" customFormat="1" ht="13.2" hidden="1">
      <c r="A419" s="420"/>
      <c r="AA419" s="445"/>
      <c r="AC419" s="410"/>
    </row>
    <row r="420" spans="1:29" s="411" customFormat="1" ht="13.2" hidden="1">
      <c r="A420" s="420"/>
      <c r="AA420" s="445"/>
      <c r="AC420" s="410"/>
    </row>
    <row r="421" spans="1:29" s="411" customFormat="1" ht="13.2" hidden="1">
      <c r="A421" s="420"/>
      <c r="AA421" s="445"/>
      <c r="AC421" s="410"/>
    </row>
    <row r="422" spans="1:29" s="411" customFormat="1" ht="13.2" hidden="1">
      <c r="A422" s="420"/>
      <c r="AA422" s="445"/>
      <c r="AC422" s="410"/>
    </row>
    <row r="423" spans="1:29" s="411" customFormat="1" ht="13.2" hidden="1">
      <c r="A423" s="420"/>
      <c r="AA423" s="445"/>
      <c r="AC423" s="410"/>
    </row>
    <row r="424" spans="1:29" s="411" customFormat="1" ht="13.2" hidden="1">
      <c r="A424" s="420"/>
      <c r="AA424" s="445"/>
      <c r="AC424" s="410"/>
    </row>
    <row r="425" spans="1:29" s="411" customFormat="1" ht="13.2" hidden="1">
      <c r="A425" s="420"/>
      <c r="AA425" s="445"/>
      <c r="AC425" s="410"/>
    </row>
    <row r="426" spans="1:29" s="411" customFormat="1" ht="13.2" hidden="1">
      <c r="A426" s="420"/>
      <c r="AA426" s="445"/>
      <c r="AC426" s="410"/>
    </row>
    <row r="427" spans="1:29" s="411" customFormat="1" ht="13.2" hidden="1">
      <c r="A427" s="420"/>
      <c r="AA427" s="445"/>
      <c r="AC427" s="410"/>
    </row>
    <row r="428" spans="1:29" s="411" customFormat="1" ht="13.2" hidden="1">
      <c r="A428" s="420"/>
      <c r="AA428" s="445"/>
      <c r="AC428" s="410"/>
    </row>
    <row r="429" spans="1:29" s="411" customFormat="1" ht="13.2" hidden="1">
      <c r="A429" s="420"/>
      <c r="AA429" s="445"/>
      <c r="AC429" s="410"/>
    </row>
    <row r="430" spans="1:29" s="411" customFormat="1" ht="13.2" hidden="1">
      <c r="A430" s="420"/>
      <c r="AA430" s="445"/>
      <c r="AC430" s="410"/>
    </row>
    <row r="431" spans="1:29" s="411" customFormat="1" ht="13.2" hidden="1">
      <c r="A431" s="420"/>
      <c r="AA431" s="445"/>
      <c r="AC431" s="410"/>
    </row>
    <row r="432" spans="1:29" s="411" customFormat="1" ht="13.2" hidden="1">
      <c r="A432" s="420"/>
      <c r="AA432" s="445"/>
      <c r="AC432" s="410"/>
    </row>
    <row r="433" spans="1:29" s="411" customFormat="1" ht="13.2" hidden="1">
      <c r="A433" s="420"/>
      <c r="AA433" s="445"/>
      <c r="AC433" s="410"/>
    </row>
    <row r="434" spans="1:29" s="411" customFormat="1" ht="13.2" hidden="1">
      <c r="A434" s="420"/>
      <c r="AA434" s="445"/>
      <c r="AC434" s="410"/>
    </row>
    <row r="435" spans="1:29" s="411" customFormat="1" ht="13.2" hidden="1">
      <c r="A435" s="420"/>
      <c r="AA435" s="445"/>
      <c r="AC435" s="410"/>
    </row>
    <row r="436" spans="1:29" s="411" customFormat="1" ht="13.2" hidden="1">
      <c r="A436" s="420"/>
      <c r="AA436" s="445"/>
      <c r="AC436" s="410"/>
    </row>
    <row r="437" spans="1:29" s="411" customFormat="1" ht="13.2" hidden="1">
      <c r="A437" s="420"/>
      <c r="AA437" s="445"/>
      <c r="AC437" s="410"/>
    </row>
    <row r="438" spans="1:29" s="411" customFormat="1" ht="13.2" hidden="1">
      <c r="A438" s="420"/>
      <c r="AA438" s="445"/>
      <c r="AC438" s="410"/>
    </row>
    <row r="439" spans="1:29" s="411" customFormat="1" ht="13.2" hidden="1">
      <c r="A439" s="420"/>
      <c r="AA439" s="445"/>
      <c r="AC439" s="410"/>
    </row>
    <row r="440" spans="1:29" s="411" customFormat="1" ht="13.2" hidden="1">
      <c r="A440" s="420"/>
      <c r="AA440" s="445"/>
      <c r="AC440" s="410"/>
    </row>
    <row r="441" spans="1:29" s="411" customFormat="1" ht="13.2" hidden="1">
      <c r="A441" s="420"/>
      <c r="AA441" s="445"/>
      <c r="AC441" s="410"/>
    </row>
    <row r="442" spans="1:29" s="411" customFormat="1" ht="13.2" hidden="1">
      <c r="A442" s="420"/>
      <c r="AA442" s="445"/>
      <c r="AC442" s="410"/>
    </row>
    <row r="443" spans="1:29" s="411" customFormat="1" ht="13.2" hidden="1">
      <c r="A443" s="420"/>
      <c r="AA443" s="445"/>
      <c r="AC443" s="410"/>
    </row>
    <row r="444" spans="1:29" s="411" customFormat="1" ht="13.2" hidden="1">
      <c r="A444" s="420"/>
      <c r="AA444" s="445"/>
      <c r="AC444" s="410"/>
    </row>
    <row r="445" spans="1:29" s="411" customFormat="1" ht="13.2" hidden="1">
      <c r="A445" s="420"/>
      <c r="AA445" s="445"/>
      <c r="AC445" s="410"/>
    </row>
    <row r="446" spans="1:29" s="411" customFormat="1" ht="13.2" hidden="1">
      <c r="A446" s="420"/>
      <c r="AA446" s="445"/>
      <c r="AC446" s="410"/>
    </row>
    <row r="447" spans="1:29" s="411" customFormat="1" ht="13.2" hidden="1">
      <c r="A447" s="420"/>
      <c r="AA447" s="445"/>
      <c r="AC447" s="410"/>
    </row>
    <row r="448" spans="1:29" s="411" customFormat="1" ht="13.2" hidden="1">
      <c r="A448" s="420"/>
      <c r="AA448" s="445"/>
      <c r="AC448" s="410"/>
    </row>
    <row r="449" spans="1:29" s="411" customFormat="1" ht="13.2" hidden="1">
      <c r="A449" s="420"/>
      <c r="AA449" s="445"/>
      <c r="AC449" s="410"/>
    </row>
    <row r="450" spans="1:29" s="411" customFormat="1" ht="13.2" hidden="1">
      <c r="A450" s="420"/>
      <c r="AA450" s="445"/>
      <c r="AC450" s="410"/>
    </row>
    <row r="451" spans="1:29" s="411" customFormat="1" ht="13.2" hidden="1">
      <c r="A451" s="420"/>
      <c r="AA451" s="445"/>
      <c r="AC451" s="410"/>
    </row>
    <row r="452" spans="1:29" s="411" customFormat="1" ht="13.2" hidden="1">
      <c r="A452" s="420"/>
      <c r="AA452" s="445"/>
      <c r="AC452" s="410"/>
    </row>
    <row r="453" spans="1:29" s="411" customFormat="1" ht="13.2" hidden="1">
      <c r="A453" s="420"/>
      <c r="AA453" s="445"/>
      <c r="AC453" s="410"/>
    </row>
    <row r="454" spans="1:29" s="411" customFormat="1" ht="13.2" hidden="1">
      <c r="A454" s="420"/>
      <c r="AA454" s="445"/>
      <c r="AC454" s="410"/>
    </row>
    <row r="455" spans="1:29" s="411" customFormat="1" ht="13.2" hidden="1">
      <c r="A455" s="420"/>
      <c r="AA455" s="445"/>
      <c r="AC455" s="410"/>
    </row>
    <row r="456" spans="1:29" s="411" customFormat="1" ht="13.2" hidden="1">
      <c r="A456" s="420"/>
      <c r="AA456" s="445"/>
      <c r="AC456" s="410"/>
    </row>
    <row r="457" spans="1:29" s="411" customFormat="1" ht="13.2" hidden="1">
      <c r="A457" s="420"/>
      <c r="AA457" s="445"/>
      <c r="AC457" s="410"/>
    </row>
    <row r="458" spans="1:29" s="411" customFormat="1" ht="13.2" hidden="1">
      <c r="A458" s="420"/>
      <c r="AA458" s="445"/>
      <c r="AC458" s="410"/>
    </row>
    <row r="459" spans="1:29" s="411" customFormat="1" ht="13.2" hidden="1">
      <c r="A459" s="420"/>
      <c r="AA459" s="445"/>
      <c r="AC459" s="410"/>
    </row>
    <row r="460" spans="1:29" s="411" customFormat="1" ht="13.2" hidden="1">
      <c r="A460" s="420"/>
      <c r="AA460" s="445"/>
      <c r="AC460" s="410"/>
    </row>
    <row r="461" spans="1:29" s="411" customFormat="1" ht="13.2" hidden="1">
      <c r="A461" s="420"/>
      <c r="AA461" s="445"/>
      <c r="AC461" s="410"/>
    </row>
    <row r="462" spans="1:29" s="411" customFormat="1" ht="13.2" hidden="1">
      <c r="A462" s="420"/>
      <c r="AA462" s="445"/>
      <c r="AC462" s="410"/>
    </row>
    <row r="463" spans="1:29" s="411" customFormat="1" ht="13.2" hidden="1">
      <c r="A463" s="420"/>
      <c r="AA463" s="445"/>
      <c r="AC463" s="410"/>
    </row>
    <row r="464" spans="1:29" s="411" customFormat="1" ht="13.2" hidden="1">
      <c r="A464" s="420"/>
      <c r="AA464" s="445"/>
      <c r="AC464" s="410"/>
    </row>
    <row r="465" spans="1:29" s="411" customFormat="1" ht="13.2" hidden="1">
      <c r="A465" s="420"/>
      <c r="AA465" s="445"/>
      <c r="AC465" s="410"/>
    </row>
    <row r="466" spans="1:29" s="411" customFormat="1" ht="13.2" hidden="1">
      <c r="A466" s="420"/>
      <c r="AA466" s="445"/>
      <c r="AC466" s="410"/>
    </row>
    <row r="467" spans="1:29" s="411" customFormat="1" ht="13.2" hidden="1">
      <c r="A467" s="420"/>
      <c r="AA467" s="445"/>
      <c r="AC467" s="410"/>
    </row>
    <row r="468" spans="1:29" s="411" customFormat="1" ht="13.2" hidden="1">
      <c r="A468" s="420"/>
      <c r="AA468" s="445"/>
      <c r="AC468" s="410"/>
    </row>
    <row r="469" spans="1:29" s="411" customFormat="1" ht="13.2" hidden="1">
      <c r="A469" s="420"/>
      <c r="AA469" s="445"/>
      <c r="AC469" s="410"/>
    </row>
    <row r="470" spans="1:29" s="411" customFormat="1" ht="13.2" hidden="1">
      <c r="A470" s="420"/>
      <c r="AA470" s="445"/>
      <c r="AC470" s="410"/>
    </row>
    <row r="471" spans="1:29" s="411" customFormat="1" ht="13.2" hidden="1">
      <c r="A471" s="420"/>
      <c r="AA471" s="445"/>
      <c r="AC471" s="410"/>
    </row>
    <row r="472" spans="1:29" s="411" customFormat="1" ht="13.2" hidden="1">
      <c r="A472" s="420"/>
      <c r="AA472" s="445"/>
      <c r="AC472" s="410"/>
    </row>
    <row r="473" spans="1:29" s="411" customFormat="1" ht="13.2" hidden="1">
      <c r="A473" s="420"/>
      <c r="AA473" s="445"/>
      <c r="AC473" s="410"/>
    </row>
    <row r="474" spans="1:29" s="411" customFormat="1" ht="13.2" hidden="1">
      <c r="A474" s="420"/>
      <c r="AA474" s="445"/>
      <c r="AC474" s="410"/>
    </row>
    <row r="475" spans="1:29" s="411" customFormat="1" ht="13.2" hidden="1">
      <c r="A475" s="420"/>
      <c r="AA475" s="445"/>
      <c r="AC475" s="410"/>
    </row>
    <row r="476" spans="1:29" s="411" customFormat="1" ht="13.2" hidden="1">
      <c r="A476" s="420"/>
      <c r="AA476" s="445"/>
      <c r="AC476" s="410"/>
    </row>
    <row r="477" spans="1:29" s="411" customFormat="1" ht="13.2" hidden="1">
      <c r="A477" s="420"/>
      <c r="AA477" s="445"/>
      <c r="AC477" s="410"/>
    </row>
    <row r="478" spans="1:29" s="411" customFormat="1" ht="13.2" hidden="1">
      <c r="A478" s="420"/>
      <c r="AA478" s="445"/>
      <c r="AC478" s="410"/>
    </row>
    <row r="479" spans="1:29" s="411" customFormat="1" ht="13.2" hidden="1">
      <c r="A479" s="420"/>
      <c r="AA479" s="445"/>
      <c r="AC479" s="410"/>
    </row>
    <row r="480" spans="1:29" s="411" customFormat="1" ht="13.2" hidden="1">
      <c r="A480" s="420"/>
      <c r="AA480" s="445"/>
      <c r="AC480" s="410"/>
    </row>
    <row r="481" spans="1:29" s="411" customFormat="1" ht="13.2" hidden="1">
      <c r="A481" s="420"/>
      <c r="AA481" s="445"/>
      <c r="AC481" s="410"/>
    </row>
    <row r="482" spans="1:29" s="411" customFormat="1" ht="13.2" hidden="1">
      <c r="A482" s="420"/>
      <c r="AA482" s="445"/>
      <c r="AC482" s="410"/>
    </row>
    <row r="483" spans="1:29" s="411" customFormat="1" ht="13.2" hidden="1">
      <c r="A483" s="420"/>
      <c r="AA483" s="445"/>
      <c r="AC483" s="410"/>
    </row>
    <row r="484" spans="1:29" s="411" customFormat="1" ht="13.2" hidden="1">
      <c r="A484" s="420"/>
      <c r="AA484" s="445"/>
      <c r="AC484" s="410"/>
    </row>
    <row r="485" spans="1:29" s="411" customFormat="1" ht="13.2" hidden="1">
      <c r="A485" s="420"/>
      <c r="AA485" s="445"/>
      <c r="AC485" s="410"/>
    </row>
    <row r="486" spans="1:29" s="411" customFormat="1" ht="13.2" hidden="1">
      <c r="A486" s="420"/>
      <c r="AA486" s="445"/>
      <c r="AC486" s="410"/>
    </row>
    <row r="487" spans="1:29" s="411" customFormat="1" ht="13.2" hidden="1">
      <c r="A487" s="420"/>
      <c r="AA487" s="445"/>
      <c r="AC487" s="410"/>
    </row>
    <row r="488" spans="1:29" s="411" customFormat="1" ht="13.2" hidden="1">
      <c r="A488" s="420"/>
      <c r="AA488" s="445"/>
      <c r="AC488" s="410"/>
    </row>
    <row r="489" spans="1:29" s="411" customFormat="1" ht="13.2" hidden="1">
      <c r="A489" s="420"/>
      <c r="AA489" s="445"/>
      <c r="AC489" s="410"/>
    </row>
    <row r="490" spans="1:29" s="411" customFormat="1" ht="13.2" hidden="1">
      <c r="A490" s="420"/>
      <c r="AA490" s="445"/>
      <c r="AC490" s="410"/>
    </row>
    <row r="491" spans="1:29" s="411" customFormat="1" ht="13.2" hidden="1">
      <c r="A491" s="420"/>
      <c r="AA491" s="445"/>
      <c r="AC491" s="410"/>
    </row>
    <row r="492" spans="1:29" s="411" customFormat="1" ht="13.2" hidden="1">
      <c r="A492" s="420"/>
      <c r="AA492" s="445"/>
      <c r="AC492" s="410"/>
    </row>
    <row r="493" spans="1:29" s="411" customFormat="1" ht="13.2" hidden="1">
      <c r="A493" s="420"/>
      <c r="AA493" s="445"/>
      <c r="AC493" s="410"/>
    </row>
    <row r="494" spans="1:29" s="411" customFormat="1" ht="13.2" hidden="1">
      <c r="A494" s="420"/>
      <c r="AA494" s="445"/>
      <c r="AC494" s="410"/>
    </row>
    <row r="495" spans="1:29" s="411" customFormat="1" ht="13.2" hidden="1">
      <c r="A495" s="420"/>
      <c r="AA495" s="445"/>
      <c r="AC495" s="410"/>
    </row>
    <row r="496" spans="1:29" s="411" customFormat="1" ht="13.2" hidden="1">
      <c r="A496" s="420"/>
      <c r="AA496" s="445"/>
      <c r="AC496" s="410"/>
    </row>
    <row r="497" spans="1:29" s="411" customFormat="1" ht="13.2" hidden="1">
      <c r="A497" s="420"/>
      <c r="AA497" s="445"/>
      <c r="AC497" s="410"/>
    </row>
    <row r="498" spans="1:29" s="411" customFormat="1" ht="13.2" hidden="1">
      <c r="A498" s="420"/>
      <c r="AA498" s="445"/>
      <c r="AC498" s="410"/>
    </row>
    <row r="499" spans="1:29" s="411" customFormat="1" ht="13.2" hidden="1">
      <c r="A499" s="420"/>
      <c r="AA499" s="445"/>
      <c r="AC499" s="410"/>
    </row>
    <row r="500" spans="1:29" s="411" customFormat="1" ht="13.2" hidden="1">
      <c r="A500" s="420"/>
      <c r="AA500" s="445"/>
      <c r="AC500" s="410"/>
    </row>
    <row r="501" spans="1:29" s="411" customFormat="1" ht="13.2" hidden="1">
      <c r="A501" s="420"/>
      <c r="AA501" s="445"/>
      <c r="AC501" s="410"/>
    </row>
    <row r="502" spans="1:29" s="411" customFormat="1" ht="13.2" hidden="1">
      <c r="A502" s="420"/>
      <c r="AA502" s="445"/>
      <c r="AC502" s="410"/>
    </row>
    <row r="503" spans="1:29" s="411" customFormat="1" ht="13.2" hidden="1">
      <c r="A503" s="420"/>
      <c r="AA503" s="445"/>
      <c r="AC503" s="410"/>
    </row>
    <row r="504" spans="1:29" s="411" customFormat="1" ht="13.2" hidden="1">
      <c r="A504" s="420"/>
      <c r="AA504" s="445"/>
      <c r="AC504" s="410"/>
    </row>
    <row r="505" spans="1:29" s="411" customFormat="1" ht="13.2" hidden="1">
      <c r="A505" s="420"/>
      <c r="AA505" s="445"/>
      <c r="AC505" s="410"/>
    </row>
    <row r="506" spans="1:29" s="411" customFormat="1" ht="13.2" hidden="1">
      <c r="A506" s="420"/>
      <c r="AA506" s="445"/>
      <c r="AC506" s="410"/>
    </row>
    <row r="507" spans="1:29" s="411" customFormat="1" ht="13.2" hidden="1">
      <c r="A507" s="420"/>
      <c r="AA507" s="445"/>
      <c r="AC507" s="410"/>
    </row>
    <row r="508" spans="1:29" s="411" customFormat="1" ht="13.2" hidden="1">
      <c r="A508" s="420"/>
      <c r="AA508" s="445"/>
      <c r="AC508" s="410"/>
    </row>
    <row r="509" spans="1:29" s="411" customFormat="1" ht="13.2" hidden="1">
      <c r="A509" s="420"/>
      <c r="AA509" s="445"/>
      <c r="AC509" s="410"/>
    </row>
    <row r="510" spans="1:29" s="411" customFormat="1" ht="13.2" hidden="1">
      <c r="A510" s="420"/>
      <c r="AA510" s="445"/>
      <c r="AC510" s="410"/>
    </row>
    <row r="511" spans="1:29" s="411" customFormat="1" ht="13.2" hidden="1">
      <c r="A511" s="420"/>
      <c r="AA511" s="445"/>
      <c r="AC511" s="410"/>
    </row>
    <row r="512" spans="1:29" s="411" customFormat="1" ht="13.2" hidden="1">
      <c r="A512" s="420"/>
      <c r="AA512" s="445"/>
      <c r="AC512" s="410"/>
    </row>
    <row r="513" spans="1:29" s="411" customFormat="1" ht="13.2" hidden="1">
      <c r="A513" s="420"/>
      <c r="AA513" s="445"/>
      <c r="AC513" s="410"/>
    </row>
    <row r="514" spans="1:29" s="411" customFormat="1" ht="13.2" hidden="1">
      <c r="A514" s="420"/>
      <c r="AA514" s="445"/>
      <c r="AC514" s="410"/>
    </row>
    <row r="515" spans="1:29" s="411" customFormat="1" ht="13.2" hidden="1">
      <c r="A515" s="420"/>
      <c r="AA515" s="445"/>
      <c r="AC515" s="410"/>
    </row>
    <row r="516" spans="1:29" s="411" customFormat="1" ht="13.2" hidden="1">
      <c r="A516" s="420"/>
      <c r="AA516" s="445"/>
      <c r="AC516" s="410"/>
    </row>
    <row r="517" spans="1:29" s="411" customFormat="1" ht="13.2" hidden="1">
      <c r="A517" s="420"/>
      <c r="AA517" s="445"/>
      <c r="AC517" s="410"/>
    </row>
    <row r="518" spans="1:29" s="411" customFormat="1" ht="13.2" hidden="1">
      <c r="A518" s="420"/>
      <c r="AA518" s="445"/>
      <c r="AC518" s="410"/>
    </row>
    <row r="519" spans="1:29" s="411" customFormat="1" ht="13.2" hidden="1">
      <c r="A519" s="420"/>
      <c r="AA519" s="445"/>
      <c r="AC519" s="410"/>
    </row>
    <row r="520" spans="1:29" s="411" customFormat="1" ht="13.2" hidden="1">
      <c r="A520" s="420"/>
      <c r="AA520" s="445"/>
      <c r="AC520" s="410"/>
    </row>
    <row r="521" spans="1:29" s="411" customFormat="1" ht="13.2" hidden="1">
      <c r="A521" s="420"/>
      <c r="AA521" s="445"/>
      <c r="AC521" s="410"/>
    </row>
    <row r="522" spans="1:29" s="411" customFormat="1" ht="13.2" hidden="1">
      <c r="A522" s="420"/>
      <c r="AA522" s="445"/>
      <c r="AC522" s="410"/>
    </row>
    <row r="523" spans="1:29" s="411" customFormat="1" ht="13.2" hidden="1">
      <c r="A523" s="420"/>
      <c r="AA523" s="445"/>
      <c r="AC523" s="410"/>
    </row>
    <row r="524" spans="1:29" s="411" customFormat="1" ht="13.2" hidden="1">
      <c r="A524" s="420"/>
      <c r="AA524" s="445"/>
      <c r="AC524" s="410"/>
    </row>
    <row r="525" spans="1:29" s="411" customFormat="1" ht="13.2" hidden="1">
      <c r="A525" s="420"/>
      <c r="AA525" s="445"/>
      <c r="AC525" s="410"/>
    </row>
    <row r="526" spans="1:29" s="411" customFormat="1" ht="13.2" hidden="1">
      <c r="A526" s="420"/>
      <c r="AA526" s="445"/>
      <c r="AC526" s="410"/>
    </row>
    <row r="527" spans="1:29" s="411" customFormat="1" ht="13.2" hidden="1">
      <c r="A527" s="420"/>
      <c r="AA527" s="445"/>
      <c r="AC527" s="410"/>
    </row>
    <row r="528" spans="1:29" s="411" customFormat="1" ht="13.2" hidden="1">
      <c r="A528" s="420"/>
      <c r="AA528" s="445"/>
      <c r="AC528" s="410"/>
    </row>
    <row r="529" spans="1:29" s="411" customFormat="1" ht="13.2" hidden="1">
      <c r="A529" s="420"/>
      <c r="AA529" s="445"/>
      <c r="AC529" s="410"/>
    </row>
    <row r="530" spans="1:29" s="411" customFormat="1" ht="13.2" hidden="1">
      <c r="A530" s="420"/>
      <c r="AA530" s="445"/>
      <c r="AC530" s="410"/>
    </row>
    <row r="531" spans="1:29" s="411" customFormat="1" ht="13.2" hidden="1">
      <c r="A531" s="420"/>
      <c r="AA531" s="445"/>
      <c r="AC531" s="410"/>
    </row>
    <row r="532" spans="1:29" s="411" customFormat="1" ht="13.2" hidden="1">
      <c r="A532" s="420"/>
      <c r="AA532" s="445"/>
      <c r="AC532" s="410"/>
    </row>
    <row r="533" spans="1:29" s="411" customFormat="1" ht="13.2" hidden="1">
      <c r="A533" s="420"/>
      <c r="AA533" s="445"/>
      <c r="AC533" s="410"/>
    </row>
    <row r="534" spans="1:29" s="411" customFormat="1" ht="13.2" hidden="1">
      <c r="A534" s="420"/>
      <c r="AA534" s="445"/>
      <c r="AC534" s="410"/>
    </row>
    <row r="535" spans="1:29" s="411" customFormat="1" ht="13.2" hidden="1">
      <c r="A535" s="420"/>
      <c r="AA535" s="445"/>
      <c r="AC535" s="410"/>
    </row>
    <row r="536" spans="1:29" s="411" customFormat="1" ht="13.2" hidden="1">
      <c r="A536" s="420"/>
      <c r="AA536" s="445"/>
      <c r="AC536" s="410"/>
    </row>
    <row r="537" spans="1:29" s="411" customFormat="1" ht="13.2" hidden="1">
      <c r="A537" s="420"/>
      <c r="AA537" s="445"/>
      <c r="AC537" s="410"/>
    </row>
    <row r="538" spans="1:29" s="411" customFormat="1" ht="13.2" hidden="1">
      <c r="A538" s="420"/>
      <c r="AA538" s="445"/>
      <c r="AC538" s="410"/>
    </row>
    <row r="539" spans="1:29" s="411" customFormat="1" ht="13.2" hidden="1">
      <c r="A539" s="420"/>
      <c r="AA539" s="445"/>
      <c r="AC539" s="410"/>
    </row>
    <row r="540" spans="1:29" s="411" customFormat="1" ht="13.2" hidden="1">
      <c r="A540" s="420"/>
      <c r="AA540" s="445"/>
      <c r="AC540" s="410"/>
    </row>
    <row r="541" spans="1:29" s="411" customFormat="1" ht="13.2" hidden="1">
      <c r="A541" s="420"/>
      <c r="AA541" s="445"/>
      <c r="AC541" s="410"/>
    </row>
    <row r="542" spans="1:29" s="411" customFormat="1" ht="13.2" hidden="1">
      <c r="A542" s="420"/>
      <c r="AA542" s="445"/>
      <c r="AC542" s="410"/>
    </row>
    <row r="543" spans="1:29" s="411" customFormat="1" ht="13.2" hidden="1">
      <c r="A543" s="420"/>
      <c r="AA543" s="445"/>
      <c r="AC543" s="410"/>
    </row>
    <row r="544" spans="1:29" s="411" customFormat="1" ht="13.2" hidden="1">
      <c r="A544" s="420"/>
      <c r="AA544" s="445"/>
      <c r="AC544" s="410"/>
    </row>
    <row r="545" spans="1:29" s="411" customFormat="1" ht="13.2" hidden="1">
      <c r="A545" s="420"/>
      <c r="AA545" s="445"/>
      <c r="AC545" s="410"/>
    </row>
    <row r="546" spans="1:29" s="411" customFormat="1" ht="13.2" hidden="1">
      <c r="A546" s="420"/>
      <c r="AA546" s="445"/>
      <c r="AC546" s="410"/>
    </row>
    <row r="547" spans="1:29" s="411" customFormat="1" ht="13.2" hidden="1">
      <c r="A547" s="420"/>
      <c r="AA547" s="445"/>
      <c r="AC547" s="410"/>
    </row>
    <row r="548" spans="1:29" s="411" customFormat="1" ht="13.2" hidden="1">
      <c r="A548" s="420"/>
      <c r="AA548" s="445"/>
      <c r="AC548" s="410"/>
    </row>
    <row r="549" spans="1:29" s="411" customFormat="1" ht="13.2" hidden="1">
      <c r="A549" s="420"/>
      <c r="AA549" s="445"/>
      <c r="AC549" s="410"/>
    </row>
    <row r="550" spans="1:29" s="411" customFormat="1" ht="13.2" hidden="1">
      <c r="A550" s="420"/>
      <c r="AA550" s="445"/>
      <c r="AC550" s="410"/>
    </row>
    <row r="551" spans="1:29" s="411" customFormat="1" ht="13.2" hidden="1">
      <c r="A551" s="420"/>
      <c r="AA551" s="445"/>
      <c r="AC551" s="410"/>
    </row>
    <row r="552" spans="1:29" s="411" customFormat="1" ht="13.2" hidden="1">
      <c r="A552" s="420"/>
      <c r="AA552" s="445"/>
      <c r="AC552" s="410"/>
    </row>
    <row r="553" spans="1:29" s="411" customFormat="1" ht="13.2" hidden="1">
      <c r="A553" s="420"/>
      <c r="AA553" s="445"/>
      <c r="AC553" s="410"/>
    </row>
    <row r="554" spans="1:29" s="411" customFormat="1" ht="13.2" hidden="1">
      <c r="A554" s="420"/>
      <c r="AA554" s="445"/>
      <c r="AC554" s="410"/>
    </row>
    <row r="555" spans="1:29" s="411" customFormat="1" ht="13.2" hidden="1">
      <c r="A555" s="420"/>
      <c r="AA555" s="445"/>
      <c r="AC555" s="410"/>
    </row>
    <row r="556" spans="1:29" s="411" customFormat="1" ht="13.2" hidden="1">
      <c r="A556" s="420"/>
      <c r="AA556" s="445"/>
      <c r="AC556" s="410"/>
    </row>
    <row r="557" spans="1:29" s="411" customFormat="1" ht="13.2" hidden="1">
      <c r="A557" s="420"/>
      <c r="AA557" s="445"/>
      <c r="AC557" s="410"/>
    </row>
    <row r="558" spans="1:29" s="411" customFormat="1" ht="13.2" hidden="1">
      <c r="A558" s="420"/>
      <c r="AA558" s="445"/>
      <c r="AC558" s="410"/>
    </row>
    <row r="559" spans="1:29" s="411" customFormat="1" ht="13.2" hidden="1">
      <c r="A559" s="420"/>
      <c r="AA559" s="445"/>
      <c r="AC559" s="410"/>
    </row>
    <row r="560" spans="1:29" s="411" customFormat="1" ht="13.2" hidden="1">
      <c r="A560" s="420"/>
      <c r="AA560" s="445"/>
      <c r="AC560" s="410"/>
    </row>
    <row r="561" spans="1:29" s="411" customFormat="1" ht="13.2" hidden="1">
      <c r="A561" s="420"/>
      <c r="AA561" s="445"/>
      <c r="AC561" s="410"/>
    </row>
    <row r="562" spans="1:29" s="411" customFormat="1" ht="13.2" hidden="1">
      <c r="A562" s="420"/>
      <c r="AA562" s="445"/>
      <c r="AC562" s="410"/>
    </row>
    <row r="563" spans="1:29" s="411" customFormat="1" ht="13.2" hidden="1">
      <c r="A563" s="420"/>
      <c r="AA563" s="445"/>
      <c r="AC563" s="410"/>
    </row>
    <row r="564" spans="1:29" s="411" customFormat="1" ht="13.2" hidden="1">
      <c r="A564" s="420"/>
      <c r="AA564" s="445"/>
      <c r="AC564" s="410"/>
    </row>
    <row r="565" spans="1:29" s="411" customFormat="1" ht="13.2" hidden="1">
      <c r="A565" s="420"/>
      <c r="AA565" s="445"/>
      <c r="AC565" s="410"/>
    </row>
    <row r="566" spans="1:29" s="411" customFormat="1" ht="13.2" hidden="1">
      <c r="A566" s="420"/>
      <c r="AA566" s="445"/>
      <c r="AC566" s="410"/>
    </row>
    <row r="567" spans="1:29" s="411" customFormat="1" ht="13.2" hidden="1">
      <c r="A567" s="420"/>
      <c r="AA567" s="445"/>
      <c r="AC567" s="410"/>
    </row>
    <row r="568" spans="1:29" s="411" customFormat="1" ht="13.2" hidden="1">
      <c r="A568" s="420"/>
      <c r="AA568" s="445"/>
      <c r="AC568" s="410"/>
    </row>
    <row r="569" spans="1:29" s="411" customFormat="1" ht="13.2" hidden="1">
      <c r="A569" s="420"/>
      <c r="AA569" s="445"/>
      <c r="AC569" s="410"/>
    </row>
    <row r="570" spans="1:29" s="411" customFormat="1" ht="13.2" hidden="1">
      <c r="A570" s="420"/>
      <c r="AA570" s="445"/>
      <c r="AC570" s="410"/>
    </row>
    <row r="571" spans="1:29" s="411" customFormat="1" ht="13.2" hidden="1">
      <c r="A571" s="420"/>
      <c r="AA571" s="445"/>
      <c r="AC571" s="410"/>
    </row>
    <row r="572" spans="1:29" s="411" customFormat="1" ht="13.2" hidden="1">
      <c r="A572" s="420"/>
      <c r="AA572" s="445"/>
      <c r="AC572" s="410"/>
    </row>
    <row r="573" spans="1:29" s="411" customFormat="1" ht="13.2" hidden="1">
      <c r="A573" s="420"/>
      <c r="AA573" s="445"/>
      <c r="AC573" s="410"/>
    </row>
    <row r="574" spans="1:29" s="411" customFormat="1" ht="13.2" hidden="1">
      <c r="A574" s="420"/>
      <c r="AA574" s="445"/>
      <c r="AC574" s="410"/>
    </row>
    <row r="575" spans="1:29" s="411" customFormat="1" ht="13.2" hidden="1">
      <c r="A575" s="420"/>
      <c r="AA575" s="445"/>
      <c r="AC575" s="410"/>
    </row>
    <row r="576" spans="1:29" s="411" customFormat="1" ht="13.2" hidden="1">
      <c r="A576" s="420"/>
      <c r="AA576" s="445"/>
      <c r="AC576" s="410"/>
    </row>
    <row r="577" spans="1:29" s="411" customFormat="1" ht="13.2" hidden="1">
      <c r="A577" s="420"/>
      <c r="AA577" s="445"/>
      <c r="AC577" s="410"/>
    </row>
    <row r="578" spans="1:29" s="411" customFormat="1" ht="13.2" hidden="1">
      <c r="A578" s="420"/>
      <c r="AA578" s="445"/>
      <c r="AC578" s="410"/>
    </row>
    <row r="579" spans="1:29" s="411" customFormat="1" ht="13.2" hidden="1">
      <c r="A579" s="420"/>
      <c r="AA579" s="445"/>
      <c r="AC579" s="410"/>
    </row>
    <row r="580" spans="1:29" s="411" customFormat="1" ht="13.2" hidden="1">
      <c r="A580" s="420"/>
      <c r="AA580" s="445"/>
      <c r="AC580" s="410"/>
    </row>
    <row r="581" spans="1:29" s="411" customFormat="1" ht="13.2" hidden="1">
      <c r="A581" s="420"/>
      <c r="AA581" s="445"/>
      <c r="AC581" s="410"/>
    </row>
    <row r="582" spans="1:29" s="411" customFormat="1" ht="13.2" hidden="1">
      <c r="A582" s="420"/>
      <c r="AA582" s="445"/>
      <c r="AC582" s="410"/>
    </row>
    <row r="583" spans="1:29" s="411" customFormat="1" ht="13.2" hidden="1">
      <c r="A583" s="420"/>
      <c r="AA583" s="445"/>
      <c r="AC583" s="410"/>
    </row>
    <row r="584" spans="1:29" s="411" customFormat="1" ht="13.2" hidden="1">
      <c r="A584" s="420"/>
      <c r="AA584" s="445"/>
      <c r="AC584" s="410"/>
    </row>
    <row r="585" spans="1:29" s="411" customFormat="1" ht="13.2" hidden="1">
      <c r="A585" s="420"/>
      <c r="AA585" s="445"/>
      <c r="AC585" s="410"/>
    </row>
    <row r="586" spans="1:29" s="411" customFormat="1" ht="13.2" hidden="1">
      <c r="A586" s="420"/>
      <c r="AA586" s="445"/>
      <c r="AC586" s="410"/>
    </row>
    <row r="587" spans="1:29" s="411" customFormat="1" ht="13.2" hidden="1">
      <c r="A587" s="420"/>
      <c r="AA587" s="445"/>
      <c r="AC587" s="410"/>
    </row>
    <row r="588" spans="1:29" s="411" customFormat="1" ht="13.2" hidden="1">
      <c r="A588" s="420"/>
      <c r="AA588" s="445"/>
      <c r="AC588" s="410"/>
    </row>
    <row r="589" spans="1:29" s="411" customFormat="1" ht="13.2" hidden="1">
      <c r="A589" s="420"/>
      <c r="AA589" s="445"/>
      <c r="AC589" s="410"/>
    </row>
    <row r="590" spans="1:29" s="411" customFormat="1" ht="13.2" hidden="1">
      <c r="A590" s="420"/>
      <c r="AA590" s="445"/>
      <c r="AC590" s="410"/>
    </row>
    <row r="591" spans="1:29" s="411" customFormat="1" ht="13.2" hidden="1">
      <c r="A591" s="420"/>
      <c r="AA591" s="445"/>
      <c r="AC591" s="410"/>
    </row>
    <row r="592" spans="1:29" s="411" customFormat="1" ht="13.2" hidden="1">
      <c r="A592" s="420"/>
      <c r="AA592" s="445"/>
      <c r="AC592" s="410"/>
    </row>
    <row r="593" spans="1:29" s="411" customFormat="1" ht="13.2" hidden="1">
      <c r="A593" s="420"/>
      <c r="AA593" s="445"/>
      <c r="AC593" s="410"/>
    </row>
    <row r="594" spans="1:29" s="411" customFormat="1" ht="13.2" hidden="1">
      <c r="A594" s="420"/>
      <c r="AA594" s="445"/>
      <c r="AC594" s="410"/>
    </row>
    <row r="595" spans="1:29" s="411" customFormat="1" ht="13.2" hidden="1">
      <c r="A595" s="420"/>
      <c r="AA595" s="445"/>
      <c r="AC595" s="410"/>
    </row>
    <row r="596" spans="1:29" s="411" customFormat="1" ht="13.2" hidden="1">
      <c r="A596" s="420"/>
      <c r="AA596" s="445"/>
      <c r="AC596" s="410"/>
    </row>
    <row r="597" spans="1:29" s="411" customFormat="1" ht="13.2" hidden="1">
      <c r="A597" s="420"/>
      <c r="AA597" s="445"/>
      <c r="AC597" s="410"/>
    </row>
    <row r="598" spans="1:29" s="411" customFormat="1" ht="13.2" hidden="1">
      <c r="A598" s="420"/>
      <c r="AA598" s="445"/>
      <c r="AC598" s="410"/>
    </row>
    <row r="599" spans="1:29" s="411" customFormat="1" ht="13.2" hidden="1">
      <c r="A599" s="420"/>
      <c r="AA599" s="445"/>
      <c r="AC599" s="410"/>
    </row>
    <row r="600" spans="1:29" s="411" customFormat="1" ht="13.2" hidden="1">
      <c r="A600" s="420"/>
      <c r="AA600" s="445"/>
      <c r="AC600" s="410"/>
    </row>
    <row r="601" spans="1:29" s="411" customFormat="1" ht="13.2" hidden="1">
      <c r="A601" s="420"/>
      <c r="AA601" s="445"/>
      <c r="AC601" s="410"/>
    </row>
    <row r="602" spans="1:29" s="411" customFormat="1" ht="13.2" hidden="1">
      <c r="A602" s="420"/>
      <c r="AA602" s="445"/>
      <c r="AC602" s="410"/>
    </row>
    <row r="603" spans="1:29" s="411" customFormat="1" ht="13.2" hidden="1">
      <c r="A603" s="420"/>
      <c r="AA603" s="445"/>
      <c r="AC603" s="410"/>
    </row>
    <row r="604" spans="1:29" s="411" customFormat="1" ht="13.2" hidden="1">
      <c r="A604" s="420"/>
      <c r="AA604" s="445"/>
      <c r="AC604" s="410"/>
    </row>
    <row r="605" spans="1:29" s="411" customFormat="1" ht="13.2" hidden="1">
      <c r="A605" s="420"/>
      <c r="AA605" s="445"/>
      <c r="AC605" s="410"/>
    </row>
    <row r="606" spans="1:29" s="411" customFormat="1" ht="13.2" hidden="1">
      <c r="A606" s="420"/>
      <c r="AA606" s="445"/>
      <c r="AC606" s="410"/>
    </row>
    <row r="607" spans="1:29" s="411" customFormat="1" ht="13.2" hidden="1">
      <c r="A607" s="420"/>
      <c r="AA607" s="445"/>
      <c r="AC607" s="410"/>
    </row>
    <row r="608" spans="1:29" s="411" customFormat="1" ht="13.2" hidden="1">
      <c r="A608" s="420"/>
      <c r="AA608" s="445"/>
      <c r="AC608" s="410"/>
    </row>
    <row r="609" spans="1:29" s="411" customFormat="1" ht="13.2" hidden="1">
      <c r="A609" s="420"/>
      <c r="AA609" s="445"/>
      <c r="AC609" s="410"/>
    </row>
    <row r="610" spans="1:29" s="411" customFormat="1" ht="13.2" hidden="1">
      <c r="A610" s="420"/>
      <c r="AA610" s="445"/>
      <c r="AC610" s="410"/>
    </row>
    <row r="611" spans="1:29" s="411" customFormat="1" ht="13.2" hidden="1">
      <c r="A611" s="420"/>
      <c r="AA611" s="445"/>
      <c r="AC611" s="410"/>
    </row>
    <row r="612" spans="1:29" s="411" customFormat="1" ht="13.2" hidden="1">
      <c r="A612" s="420"/>
      <c r="AA612" s="445"/>
      <c r="AC612" s="410"/>
    </row>
    <row r="613" spans="1:29" s="411" customFormat="1" ht="13.2" hidden="1">
      <c r="A613" s="420"/>
      <c r="AA613" s="445"/>
      <c r="AC613" s="410"/>
    </row>
    <row r="614" spans="1:29" s="411" customFormat="1" ht="13.2" hidden="1">
      <c r="A614" s="420"/>
      <c r="AA614" s="445"/>
      <c r="AC614" s="410"/>
    </row>
    <row r="615" spans="1:29" s="411" customFormat="1" ht="13.2" hidden="1">
      <c r="A615" s="420"/>
      <c r="AA615" s="445"/>
      <c r="AC615" s="410"/>
    </row>
    <row r="616" spans="1:29" s="411" customFormat="1" ht="13.2" hidden="1">
      <c r="A616" s="420"/>
      <c r="AA616" s="445"/>
      <c r="AC616" s="410"/>
    </row>
    <row r="617" spans="1:29" s="411" customFormat="1" ht="13.2" hidden="1">
      <c r="A617" s="420"/>
      <c r="AA617" s="445"/>
      <c r="AC617" s="410"/>
    </row>
    <row r="618" spans="1:29" s="411" customFormat="1" ht="13.2" hidden="1">
      <c r="A618" s="420"/>
      <c r="AA618" s="445"/>
      <c r="AC618" s="410"/>
    </row>
    <row r="619" spans="1:29" s="411" customFormat="1" ht="13.2" hidden="1">
      <c r="A619" s="420"/>
      <c r="AA619" s="445"/>
      <c r="AC619" s="410"/>
    </row>
    <row r="620" spans="1:29" s="411" customFormat="1" ht="13.2" hidden="1">
      <c r="A620" s="420"/>
      <c r="AA620" s="445"/>
      <c r="AC620" s="410"/>
    </row>
    <row r="621" spans="1:29" s="411" customFormat="1" ht="13.2" hidden="1">
      <c r="A621" s="420"/>
      <c r="AA621" s="445"/>
      <c r="AC621" s="410"/>
    </row>
    <row r="622" spans="1:29" s="411" customFormat="1" ht="13.2" hidden="1">
      <c r="A622" s="420"/>
      <c r="AA622" s="445"/>
      <c r="AC622" s="410"/>
    </row>
    <row r="623" spans="1:29" s="411" customFormat="1" ht="13.2" hidden="1">
      <c r="A623" s="420"/>
      <c r="AA623" s="445"/>
      <c r="AC623" s="410"/>
    </row>
    <row r="624" spans="1:29" s="411" customFormat="1" ht="13.2" hidden="1">
      <c r="A624" s="420"/>
      <c r="AA624" s="445"/>
      <c r="AC624" s="410"/>
    </row>
    <row r="625" spans="1:29" s="411" customFormat="1" ht="13.2" hidden="1">
      <c r="A625" s="420"/>
      <c r="AA625" s="445"/>
      <c r="AC625" s="410"/>
    </row>
    <row r="626" spans="1:29" s="411" customFormat="1" ht="13.2" hidden="1">
      <c r="A626" s="420"/>
      <c r="AA626" s="445"/>
      <c r="AC626" s="410"/>
    </row>
    <row r="627" spans="1:29" s="411" customFormat="1" ht="13.2" hidden="1">
      <c r="A627" s="420"/>
      <c r="AA627" s="445"/>
      <c r="AC627" s="410"/>
    </row>
    <row r="628" spans="1:29" s="411" customFormat="1" ht="13.2" hidden="1">
      <c r="A628" s="420"/>
      <c r="AA628" s="445"/>
      <c r="AC628" s="410"/>
    </row>
    <row r="629" spans="1:29" s="411" customFormat="1" ht="13.2" hidden="1">
      <c r="A629" s="420"/>
      <c r="AA629" s="445"/>
      <c r="AC629" s="410"/>
    </row>
    <row r="630" spans="1:29" s="411" customFormat="1" ht="13.2" hidden="1">
      <c r="A630" s="420"/>
      <c r="AA630" s="445"/>
      <c r="AC630" s="410"/>
    </row>
    <row r="631" spans="1:29" s="411" customFormat="1" ht="13.2" hidden="1">
      <c r="A631" s="420"/>
      <c r="AA631" s="445"/>
      <c r="AC631" s="410"/>
    </row>
    <row r="632" spans="1:29" s="411" customFormat="1" ht="13.2" hidden="1">
      <c r="A632" s="420"/>
      <c r="AA632" s="445"/>
      <c r="AC632" s="410"/>
    </row>
    <row r="633" spans="1:29" s="411" customFormat="1" ht="13.2" hidden="1">
      <c r="A633" s="420"/>
      <c r="AA633" s="445"/>
      <c r="AC633" s="410"/>
    </row>
    <row r="634" spans="1:29" s="411" customFormat="1" ht="13.2" hidden="1">
      <c r="A634" s="420"/>
      <c r="AA634" s="445"/>
      <c r="AC634" s="410"/>
    </row>
    <row r="635" spans="1:29" s="411" customFormat="1" ht="13.2" hidden="1">
      <c r="A635" s="420"/>
      <c r="AA635" s="445"/>
      <c r="AC635" s="410"/>
    </row>
    <row r="636" spans="1:29" s="411" customFormat="1" ht="13.2" hidden="1">
      <c r="A636" s="420"/>
      <c r="AA636" s="445"/>
      <c r="AC636" s="410"/>
    </row>
    <row r="637" spans="1:29" s="411" customFormat="1" ht="13.2" hidden="1">
      <c r="A637" s="420"/>
      <c r="AA637" s="445"/>
      <c r="AC637" s="410"/>
    </row>
    <row r="638" spans="1:29" s="411" customFormat="1" ht="13.2" hidden="1">
      <c r="A638" s="420"/>
      <c r="AA638" s="445"/>
      <c r="AC638" s="410"/>
    </row>
    <row r="639" spans="1:29" s="411" customFormat="1" ht="13.2" hidden="1">
      <c r="A639" s="420"/>
      <c r="AA639" s="445"/>
      <c r="AC639" s="410"/>
    </row>
    <row r="640" spans="1:29" s="411" customFormat="1" ht="13.2" hidden="1">
      <c r="A640" s="420"/>
      <c r="AA640" s="445"/>
      <c r="AC640" s="410"/>
    </row>
    <row r="641" spans="1:29" s="411" customFormat="1" ht="13.2" hidden="1">
      <c r="A641" s="420"/>
      <c r="AA641" s="445"/>
      <c r="AC641" s="410"/>
    </row>
    <row r="642" spans="1:29" s="411" customFormat="1" ht="13.2" hidden="1">
      <c r="A642" s="420"/>
      <c r="AA642" s="445"/>
      <c r="AC642" s="410"/>
    </row>
    <row r="643" spans="1:29" s="411" customFormat="1" ht="13.2" hidden="1">
      <c r="A643" s="420"/>
      <c r="AA643" s="445"/>
      <c r="AC643" s="410"/>
    </row>
    <row r="644" spans="1:29" s="411" customFormat="1" ht="13.2" hidden="1">
      <c r="A644" s="420"/>
      <c r="AA644" s="445"/>
      <c r="AC644" s="410"/>
    </row>
    <row r="645" spans="1:29" s="411" customFormat="1" ht="13.2" hidden="1">
      <c r="A645" s="420"/>
      <c r="AA645" s="445"/>
      <c r="AC645" s="410"/>
    </row>
    <row r="646" spans="1:29" s="411" customFormat="1" ht="13.2" hidden="1">
      <c r="A646" s="420"/>
      <c r="AA646" s="445"/>
      <c r="AC646" s="410"/>
    </row>
    <row r="647" spans="1:29" s="411" customFormat="1" ht="13.2" hidden="1">
      <c r="A647" s="420"/>
      <c r="AA647" s="445"/>
      <c r="AC647" s="410"/>
    </row>
    <row r="648" spans="1:29" s="411" customFormat="1" ht="13.2" hidden="1">
      <c r="A648" s="420"/>
      <c r="AA648" s="445"/>
      <c r="AC648" s="410"/>
    </row>
    <row r="649" spans="1:29" s="411" customFormat="1" ht="13.2" hidden="1">
      <c r="A649" s="420"/>
      <c r="AA649" s="445"/>
      <c r="AC649" s="410"/>
    </row>
    <row r="650" spans="1:29" s="411" customFormat="1" ht="13.2" hidden="1">
      <c r="A650" s="420"/>
      <c r="AA650" s="445"/>
      <c r="AC650" s="410"/>
    </row>
    <row r="651" spans="1:29" s="411" customFormat="1" ht="13.2" hidden="1">
      <c r="A651" s="420"/>
      <c r="AA651" s="445"/>
      <c r="AC651" s="410"/>
    </row>
    <row r="652" spans="1:29" s="411" customFormat="1" ht="13.2" hidden="1">
      <c r="A652" s="420"/>
      <c r="AA652" s="445"/>
      <c r="AC652" s="410"/>
    </row>
    <row r="653" spans="1:29" s="411" customFormat="1" ht="13.2" hidden="1">
      <c r="A653" s="420"/>
      <c r="AA653" s="445"/>
      <c r="AC653" s="410"/>
    </row>
    <row r="654" spans="1:29" s="411" customFormat="1" ht="13.2" hidden="1">
      <c r="A654" s="420"/>
      <c r="AA654" s="445"/>
      <c r="AC654" s="410"/>
    </row>
    <row r="655" spans="1:29" s="411" customFormat="1" ht="13.2" hidden="1">
      <c r="A655" s="420"/>
      <c r="AA655" s="445"/>
      <c r="AC655" s="410"/>
    </row>
    <row r="656" spans="1:29" s="411" customFormat="1" ht="13.2" hidden="1">
      <c r="A656" s="420"/>
      <c r="AA656" s="445"/>
      <c r="AC656" s="410"/>
    </row>
    <row r="657" spans="1:29" s="411" customFormat="1" ht="13.2" hidden="1">
      <c r="A657" s="420"/>
      <c r="AA657" s="445"/>
      <c r="AC657" s="410"/>
    </row>
    <row r="658" spans="1:29" s="411" customFormat="1" ht="13.2" hidden="1">
      <c r="A658" s="420"/>
      <c r="AA658" s="445"/>
      <c r="AC658" s="410"/>
    </row>
    <row r="659" spans="1:29" s="411" customFormat="1" ht="13.2" hidden="1">
      <c r="A659" s="420"/>
      <c r="AA659" s="445"/>
      <c r="AC659" s="410"/>
    </row>
    <row r="660" spans="1:29" s="411" customFormat="1" ht="13.2" hidden="1">
      <c r="A660" s="420"/>
      <c r="AA660" s="445"/>
      <c r="AC660" s="410"/>
    </row>
    <row r="661" spans="1:29" s="411" customFormat="1" ht="13.2" hidden="1">
      <c r="A661" s="420"/>
      <c r="AA661" s="445"/>
      <c r="AC661" s="410"/>
    </row>
    <row r="662" spans="1:29" s="411" customFormat="1" ht="13.2" hidden="1">
      <c r="A662" s="420"/>
      <c r="AA662" s="445"/>
      <c r="AC662" s="410"/>
    </row>
    <row r="663" spans="1:29" s="411" customFormat="1" ht="13.2" hidden="1">
      <c r="A663" s="420"/>
      <c r="AA663" s="445"/>
      <c r="AC663" s="410"/>
    </row>
    <row r="664" spans="1:29" s="411" customFormat="1" ht="13.2" hidden="1">
      <c r="A664" s="420"/>
      <c r="AA664" s="445"/>
      <c r="AC664" s="410"/>
    </row>
    <row r="665" spans="1:29" s="411" customFormat="1" ht="13.2" hidden="1">
      <c r="A665" s="420"/>
      <c r="AA665" s="445"/>
      <c r="AC665" s="410"/>
    </row>
    <row r="666" spans="1:29" s="411" customFormat="1" ht="13.2" hidden="1">
      <c r="A666" s="420"/>
      <c r="AA666" s="445"/>
      <c r="AC666" s="410"/>
    </row>
    <row r="667" spans="1:29" s="411" customFormat="1" ht="13.2" hidden="1">
      <c r="A667" s="420"/>
      <c r="AA667" s="445"/>
      <c r="AC667" s="410"/>
    </row>
    <row r="668" spans="1:29" s="411" customFormat="1" ht="13.2" hidden="1">
      <c r="A668" s="420"/>
      <c r="AA668" s="445"/>
      <c r="AC668" s="410"/>
    </row>
    <row r="669" spans="1:29" s="411" customFormat="1" ht="13.2" hidden="1">
      <c r="A669" s="420"/>
      <c r="AA669" s="445"/>
      <c r="AC669" s="410"/>
    </row>
    <row r="670" spans="1:29" s="411" customFormat="1" ht="13.2" hidden="1">
      <c r="A670" s="420"/>
      <c r="AA670" s="445"/>
      <c r="AC670" s="410"/>
    </row>
    <row r="671" spans="1:29" s="411" customFormat="1" ht="13.2" hidden="1">
      <c r="A671" s="420"/>
      <c r="AA671" s="445"/>
      <c r="AC671" s="410"/>
    </row>
    <row r="672" spans="1:29" s="411" customFormat="1" ht="13.2" hidden="1">
      <c r="A672" s="420"/>
      <c r="AA672" s="445"/>
      <c r="AC672" s="410"/>
    </row>
    <row r="673" spans="1:29" s="411" customFormat="1" ht="13.2" hidden="1">
      <c r="A673" s="420"/>
      <c r="AA673" s="445"/>
      <c r="AC673" s="410"/>
    </row>
    <row r="674" spans="1:29" s="411" customFormat="1" ht="13.2" hidden="1">
      <c r="A674" s="420"/>
      <c r="AA674" s="445"/>
      <c r="AC674" s="410"/>
    </row>
    <row r="675" spans="1:29" s="411" customFormat="1" ht="13.2" hidden="1">
      <c r="A675" s="420"/>
      <c r="AA675" s="445"/>
      <c r="AC675" s="410"/>
    </row>
    <row r="676" spans="1:29" s="411" customFormat="1" ht="13.2" hidden="1">
      <c r="A676" s="420"/>
      <c r="AA676" s="445"/>
      <c r="AC676" s="410"/>
    </row>
    <row r="677" spans="1:29" s="411" customFormat="1" ht="13.2" hidden="1">
      <c r="A677" s="420"/>
      <c r="AA677" s="445"/>
      <c r="AC677" s="410"/>
    </row>
    <row r="678" spans="1:29" s="411" customFormat="1" ht="13.2" hidden="1">
      <c r="A678" s="420"/>
      <c r="AA678" s="445"/>
      <c r="AC678" s="410"/>
    </row>
    <row r="679" spans="1:29" s="411" customFormat="1" ht="13.2" hidden="1">
      <c r="A679" s="420"/>
      <c r="AA679" s="445"/>
      <c r="AC679" s="410"/>
    </row>
    <row r="680" spans="1:29" s="411" customFormat="1" ht="13.2" hidden="1">
      <c r="A680" s="420"/>
      <c r="AA680" s="445"/>
      <c r="AC680" s="410"/>
    </row>
    <row r="681" spans="1:29" s="411" customFormat="1" ht="13.2" hidden="1">
      <c r="A681" s="420"/>
      <c r="AA681" s="445"/>
      <c r="AC681" s="410"/>
    </row>
    <row r="682" spans="1:29" s="411" customFormat="1" ht="13.2" hidden="1">
      <c r="A682" s="420"/>
      <c r="AA682" s="445"/>
      <c r="AC682" s="410"/>
    </row>
    <row r="683" spans="1:29" s="411" customFormat="1" ht="13.2" hidden="1">
      <c r="A683" s="420"/>
      <c r="AA683" s="445"/>
      <c r="AC683" s="410"/>
    </row>
    <row r="684" spans="1:29" s="411" customFormat="1" ht="13.2" hidden="1">
      <c r="A684" s="420"/>
      <c r="AA684" s="445"/>
      <c r="AC684" s="410"/>
    </row>
    <row r="685" spans="1:29" s="411" customFormat="1" ht="13.2" hidden="1">
      <c r="A685" s="420"/>
      <c r="AA685" s="445"/>
      <c r="AC685" s="410"/>
    </row>
    <row r="686" spans="1:29" s="411" customFormat="1" ht="13.2" hidden="1">
      <c r="A686" s="420"/>
      <c r="AA686" s="445"/>
      <c r="AC686" s="410"/>
    </row>
    <row r="687" spans="1:29" s="411" customFormat="1" ht="13.2" hidden="1">
      <c r="A687" s="420"/>
      <c r="AA687" s="445"/>
      <c r="AC687" s="410"/>
    </row>
    <row r="688" spans="1:29" s="411" customFormat="1" ht="13.2" hidden="1">
      <c r="A688" s="420"/>
      <c r="AA688" s="445"/>
      <c r="AC688" s="410"/>
    </row>
    <row r="689" spans="1:29" s="411" customFormat="1" ht="13.2" hidden="1">
      <c r="A689" s="420"/>
      <c r="AA689" s="445"/>
      <c r="AC689" s="410"/>
    </row>
    <row r="690" spans="1:29" s="411" customFormat="1" ht="13.2" hidden="1">
      <c r="A690" s="420"/>
      <c r="AA690" s="445"/>
      <c r="AC690" s="410"/>
    </row>
    <row r="691" spans="1:29" s="411" customFormat="1" ht="13.2" hidden="1">
      <c r="A691" s="420"/>
      <c r="AA691" s="445"/>
      <c r="AC691" s="410"/>
    </row>
    <row r="692" spans="1:29" s="411" customFormat="1" ht="13.2" hidden="1">
      <c r="A692" s="420"/>
      <c r="AA692" s="445"/>
      <c r="AC692" s="410"/>
    </row>
    <row r="693" spans="1:29" s="411" customFormat="1" ht="13.2" hidden="1">
      <c r="A693" s="420"/>
      <c r="AA693" s="445"/>
      <c r="AC693" s="410"/>
    </row>
    <row r="694" spans="1:29" s="411" customFormat="1" ht="13.2" hidden="1">
      <c r="A694" s="420"/>
      <c r="AA694" s="445"/>
      <c r="AC694" s="410"/>
    </row>
    <row r="695" spans="1:29" s="411" customFormat="1" ht="13.2" hidden="1">
      <c r="A695" s="420"/>
      <c r="AA695" s="445"/>
      <c r="AC695" s="410"/>
    </row>
    <row r="696" spans="1:29" s="411" customFormat="1" ht="13.2" hidden="1">
      <c r="A696" s="420"/>
      <c r="AA696" s="445"/>
      <c r="AC696" s="410"/>
    </row>
    <row r="697" spans="1:29" s="411" customFormat="1" ht="13.2" hidden="1">
      <c r="A697" s="420"/>
      <c r="AA697" s="445"/>
      <c r="AC697" s="410"/>
    </row>
    <row r="698" spans="1:29" s="411" customFormat="1" ht="13.2" hidden="1">
      <c r="A698" s="420"/>
      <c r="AA698" s="445"/>
      <c r="AC698" s="410"/>
    </row>
    <row r="699" spans="1:29" s="411" customFormat="1" ht="13.2" hidden="1">
      <c r="A699" s="420"/>
      <c r="AA699" s="445"/>
      <c r="AC699" s="410"/>
    </row>
    <row r="700" spans="1:29" s="411" customFormat="1" ht="13.2" hidden="1">
      <c r="A700" s="420"/>
      <c r="AA700" s="445"/>
      <c r="AC700" s="410"/>
    </row>
    <row r="701" spans="1:29" s="411" customFormat="1" ht="13.2" hidden="1">
      <c r="A701" s="420"/>
      <c r="AA701" s="445"/>
      <c r="AC701" s="410"/>
    </row>
    <row r="702" spans="1:29" s="411" customFormat="1" ht="13.2" hidden="1">
      <c r="A702" s="420"/>
      <c r="AA702" s="445"/>
      <c r="AC702" s="410"/>
    </row>
    <row r="703" spans="1:29" s="411" customFormat="1" ht="13.2" hidden="1">
      <c r="A703" s="420"/>
      <c r="AA703" s="445"/>
      <c r="AC703" s="410"/>
    </row>
    <row r="704" spans="1:29" s="411" customFormat="1" ht="13.2" hidden="1">
      <c r="A704" s="420"/>
      <c r="AA704" s="445"/>
      <c r="AC704" s="410"/>
    </row>
    <row r="705" spans="1:29" s="411" customFormat="1" ht="13.2" hidden="1">
      <c r="A705" s="420"/>
      <c r="AA705" s="445"/>
      <c r="AC705" s="410"/>
    </row>
    <row r="706" spans="1:29" s="411" customFormat="1" ht="13.2" hidden="1">
      <c r="A706" s="420"/>
      <c r="AA706" s="445"/>
      <c r="AC706" s="410"/>
    </row>
    <row r="707" spans="1:29" s="411" customFormat="1" ht="13.2" hidden="1">
      <c r="A707" s="420"/>
      <c r="AA707" s="445"/>
      <c r="AC707" s="410"/>
    </row>
    <row r="708" spans="1:29" s="411" customFormat="1" ht="13.2" hidden="1">
      <c r="A708" s="420"/>
      <c r="AA708" s="445"/>
      <c r="AC708" s="410"/>
    </row>
    <row r="709" spans="1:29" s="411" customFormat="1" ht="13.2" hidden="1">
      <c r="A709" s="420"/>
      <c r="AA709" s="445"/>
      <c r="AC709" s="410"/>
    </row>
    <row r="710" spans="1:29" s="411" customFormat="1" ht="13.2" hidden="1">
      <c r="A710" s="420"/>
      <c r="AA710" s="445"/>
      <c r="AC710" s="410"/>
    </row>
    <row r="711" spans="1:29" s="411" customFormat="1" ht="13.2" hidden="1">
      <c r="A711" s="420"/>
      <c r="AA711" s="445"/>
      <c r="AC711" s="410"/>
    </row>
    <row r="712" spans="1:29" s="411" customFormat="1" ht="13.2" hidden="1">
      <c r="A712" s="420"/>
      <c r="AA712" s="445"/>
      <c r="AC712" s="410"/>
    </row>
    <row r="713" spans="1:29" s="411" customFormat="1" ht="13.2" hidden="1">
      <c r="A713" s="420"/>
      <c r="AA713" s="445"/>
      <c r="AC713" s="410"/>
    </row>
    <row r="714" spans="1:29" s="411" customFormat="1" ht="13.2" hidden="1">
      <c r="A714" s="420"/>
      <c r="AA714" s="445"/>
      <c r="AC714" s="410"/>
    </row>
    <row r="715" spans="1:29" s="411" customFormat="1" ht="13.2" hidden="1">
      <c r="A715" s="420"/>
      <c r="AA715" s="445"/>
      <c r="AC715" s="410"/>
    </row>
    <row r="716" spans="1:29" s="411" customFormat="1" ht="13.2" hidden="1">
      <c r="A716" s="420"/>
      <c r="AA716" s="445"/>
      <c r="AC716" s="410"/>
    </row>
    <row r="717" spans="1:29" s="411" customFormat="1" ht="13.2" hidden="1">
      <c r="A717" s="420"/>
      <c r="AA717" s="445"/>
      <c r="AC717" s="410"/>
    </row>
    <row r="718" spans="1:29" s="411" customFormat="1" ht="13.2" hidden="1">
      <c r="A718" s="420"/>
      <c r="AA718" s="445"/>
      <c r="AC718" s="410"/>
    </row>
    <row r="719" spans="1:29" s="411" customFormat="1" ht="13.2" hidden="1">
      <c r="A719" s="420"/>
      <c r="AA719" s="445"/>
      <c r="AC719" s="410"/>
    </row>
    <row r="720" spans="1:29" s="411" customFormat="1" ht="13.2" hidden="1">
      <c r="A720" s="420"/>
      <c r="AA720" s="445"/>
      <c r="AC720" s="410"/>
    </row>
    <row r="721" spans="1:29" s="411" customFormat="1" ht="13.2" hidden="1">
      <c r="A721" s="420"/>
      <c r="AA721" s="445"/>
      <c r="AC721" s="410"/>
    </row>
    <row r="722" spans="1:29" s="411" customFormat="1" ht="13.2" hidden="1">
      <c r="A722" s="420"/>
      <c r="AA722" s="445"/>
      <c r="AC722" s="410"/>
    </row>
    <row r="723" spans="1:29" s="411" customFormat="1" ht="13.2" hidden="1">
      <c r="A723" s="420"/>
      <c r="AA723" s="445"/>
      <c r="AC723" s="410"/>
    </row>
    <row r="724" spans="1:29" s="411" customFormat="1" ht="13.2" hidden="1">
      <c r="A724" s="420"/>
      <c r="AA724" s="445"/>
      <c r="AC724" s="410"/>
    </row>
    <row r="725" spans="1:29" s="411" customFormat="1" ht="13.2" hidden="1">
      <c r="A725" s="420"/>
      <c r="AA725" s="445"/>
      <c r="AC725" s="410"/>
    </row>
    <row r="726" spans="1:29" s="411" customFormat="1" ht="13.2" hidden="1">
      <c r="A726" s="420"/>
      <c r="AA726" s="445"/>
      <c r="AC726" s="410"/>
    </row>
    <row r="727" spans="1:29" s="411" customFormat="1" ht="13.2" hidden="1">
      <c r="A727" s="420"/>
      <c r="AA727" s="445"/>
      <c r="AC727" s="410"/>
    </row>
    <row r="728" spans="1:29" s="411" customFormat="1" ht="13.2" hidden="1">
      <c r="A728" s="420"/>
      <c r="AA728" s="445"/>
      <c r="AC728" s="410"/>
    </row>
    <row r="729" spans="1:29" s="411" customFormat="1" ht="13.2" hidden="1">
      <c r="A729" s="420"/>
      <c r="AA729" s="445"/>
      <c r="AC729" s="410"/>
    </row>
    <row r="730" spans="1:29" s="411" customFormat="1" ht="13.2" hidden="1">
      <c r="A730" s="420"/>
      <c r="AA730" s="445"/>
      <c r="AC730" s="410"/>
    </row>
    <row r="731" spans="1:29" s="411" customFormat="1" ht="13.2" hidden="1">
      <c r="A731" s="420"/>
      <c r="AA731" s="445"/>
      <c r="AC731" s="410"/>
    </row>
    <row r="732" spans="1:29" s="411" customFormat="1" ht="13.2" hidden="1">
      <c r="A732" s="420"/>
      <c r="AA732" s="445"/>
      <c r="AC732" s="410"/>
    </row>
    <row r="733" spans="1:29" s="411" customFormat="1" ht="13.2" hidden="1">
      <c r="A733" s="420"/>
      <c r="AA733" s="445"/>
      <c r="AC733" s="410"/>
    </row>
    <row r="734" spans="1:29" s="411" customFormat="1" ht="13.2" hidden="1">
      <c r="A734" s="420"/>
      <c r="AA734" s="445"/>
      <c r="AC734" s="410"/>
    </row>
    <row r="735" spans="1:29" s="411" customFormat="1" ht="13.2" hidden="1">
      <c r="A735" s="420"/>
      <c r="AA735" s="445"/>
      <c r="AC735" s="410"/>
    </row>
    <row r="736" spans="1:29" s="411" customFormat="1" ht="13.2" hidden="1">
      <c r="A736" s="420"/>
      <c r="AA736" s="445"/>
      <c r="AC736" s="410"/>
    </row>
    <row r="737" spans="1:29" s="411" customFormat="1" ht="13.2" hidden="1">
      <c r="A737" s="420"/>
      <c r="AA737" s="445"/>
      <c r="AC737" s="410"/>
    </row>
    <row r="738" spans="1:29" s="411" customFormat="1" ht="13.2" hidden="1">
      <c r="A738" s="420"/>
      <c r="AA738" s="445"/>
      <c r="AC738" s="410"/>
    </row>
    <row r="739" spans="1:29" s="411" customFormat="1" ht="13.2" hidden="1">
      <c r="A739" s="420"/>
      <c r="AA739" s="445"/>
      <c r="AC739" s="410"/>
    </row>
    <row r="740" spans="1:29" s="411" customFormat="1" ht="13.2" hidden="1">
      <c r="A740" s="420"/>
      <c r="AA740" s="445"/>
      <c r="AC740" s="410"/>
    </row>
    <row r="741" spans="1:29" s="411" customFormat="1" ht="13.2" hidden="1">
      <c r="A741" s="420"/>
      <c r="AA741" s="445"/>
      <c r="AC741" s="410"/>
    </row>
    <row r="742" spans="1:29" s="411" customFormat="1" ht="13.2" hidden="1">
      <c r="A742" s="420"/>
      <c r="AA742" s="445"/>
      <c r="AC742" s="410"/>
    </row>
    <row r="743" spans="1:29" s="411" customFormat="1" ht="13.2" hidden="1">
      <c r="A743" s="420"/>
      <c r="AA743" s="445"/>
      <c r="AC743" s="410"/>
    </row>
    <row r="744" spans="1:29" s="411" customFormat="1" ht="13.2" hidden="1">
      <c r="A744" s="420"/>
      <c r="AA744" s="445"/>
      <c r="AC744" s="410"/>
    </row>
    <row r="745" spans="1:29" s="411" customFormat="1" ht="13.2" hidden="1">
      <c r="A745" s="420"/>
      <c r="AA745" s="445"/>
      <c r="AC745" s="410"/>
    </row>
    <row r="746" spans="1:29" s="411" customFormat="1" ht="13.2" hidden="1">
      <c r="A746" s="420"/>
      <c r="AA746" s="445"/>
      <c r="AC746" s="410"/>
    </row>
    <row r="747" spans="1:29" s="411" customFormat="1" ht="13.2" hidden="1">
      <c r="A747" s="420"/>
      <c r="AA747" s="445"/>
      <c r="AC747" s="410"/>
    </row>
    <row r="748" spans="1:29" s="411" customFormat="1" ht="13.2" hidden="1">
      <c r="A748" s="420"/>
      <c r="AA748" s="445"/>
      <c r="AC748" s="410"/>
    </row>
    <row r="749" spans="1:29" s="411" customFormat="1" ht="13.2" hidden="1">
      <c r="A749" s="420"/>
      <c r="AA749" s="445"/>
      <c r="AC749" s="410"/>
    </row>
    <row r="750" spans="1:29" s="411" customFormat="1" ht="13.2" hidden="1">
      <c r="A750" s="420"/>
      <c r="AA750" s="445"/>
      <c r="AC750" s="410"/>
    </row>
    <row r="751" spans="1:29" s="411" customFormat="1" ht="13.2" hidden="1">
      <c r="A751" s="420"/>
      <c r="AA751" s="445"/>
      <c r="AC751" s="410"/>
    </row>
    <row r="752" spans="1:29" s="411" customFormat="1" ht="13.2" hidden="1">
      <c r="A752" s="420"/>
      <c r="AA752" s="445"/>
      <c r="AC752" s="410"/>
    </row>
    <row r="753" spans="1:29" s="411" customFormat="1" ht="13.2" hidden="1">
      <c r="A753" s="420"/>
      <c r="AA753" s="445"/>
      <c r="AC753" s="410"/>
    </row>
    <row r="754" spans="1:29" s="411" customFormat="1" ht="13.2" hidden="1">
      <c r="A754" s="420"/>
      <c r="AA754" s="445"/>
      <c r="AC754" s="410"/>
    </row>
    <row r="755" spans="1:29" s="411" customFormat="1" ht="13.2" hidden="1">
      <c r="A755" s="420"/>
      <c r="AA755" s="445"/>
      <c r="AC755" s="410"/>
    </row>
    <row r="756" spans="1:29" s="411" customFormat="1" ht="13.2" hidden="1">
      <c r="A756" s="420"/>
      <c r="AA756" s="445"/>
      <c r="AC756" s="410"/>
    </row>
    <row r="757" spans="1:29" s="411" customFormat="1" ht="13.2" hidden="1">
      <c r="A757" s="420"/>
      <c r="AA757" s="445"/>
      <c r="AC757" s="410"/>
    </row>
    <row r="758" spans="1:29" s="411" customFormat="1" ht="13.2" hidden="1">
      <c r="A758" s="420"/>
      <c r="AA758" s="445"/>
      <c r="AC758" s="410"/>
    </row>
    <row r="759" spans="1:29" s="411" customFormat="1" ht="13.2" hidden="1">
      <c r="A759" s="420"/>
      <c r="AA759" s="445"/>
      <c r="AC759" s="410"/>
    </row>
    <row r="760" spans="1:29" s="411" customFormat="1" ht="13.2" hidden="1">
      <c r="A760" s="420"/>
      <c r="AA760" s="445"/>
      <c r="AC760" s="410"/>
    </row>
    <row r="761" spans="1:29" s="411" customFormat="1" ht="13.2" hidden="1">
      <c r="A761" s="420"/>
      <c r="AA761" s="445"/>
      <c r="AC761" s="410"/>
    </row>
    <row r="762" spans="1:29" s="411" customFormat="1" ht="13.2" hidden="1">
      <c r="A762" s="420"/>
      <c r="AA762" s="445"/>
      <c r="AC762" s="410"/>
    </row>
    <row r="763" spans="1:29" s="411" customFormat="1" ht="13.2" hidden="1">
      <c r="A763" s="420"/>
      <c r="AA763" s="445"/>
      <c r="AC763" s="410"/>
    </row>
    <row r="764" spans="1:29" s="411" customFormat="1" ht="13.2" hidden="1">
      <c r="A764" s="420"/>
      <c r="AA764" s="445"/>
      <c r="AC764" s="410"/>
    </row>
    <row r="765" spans="1:29" s="411" customFormat="1" ht="13.2" hidden="1">
      <c r="A765" s="420"/>
      <c r="AA765" s="445"/>
      <c r="AC765" s="410"/>
    </row>
    <row r="766" spans="1:29" s="411" customFormat="1" ht="13.2" hidden="1">
      <c r="A766" s="420"/>
      <c r="AA766" s="445"/>
      <c r="AC766" s="410"/>
    </row>
    <row r="767" spans="1:29" s="411" customFormat="1" ht="13.2" hidden="1">
      <c r="A767" s="420"/>
      <c r="AA767" s="445"/>
      <c r="AC767" s="410"/>
    </row>
    <row r="768" spans="1:29" s="411" customFormat="1" ht="13.2" hidden="1">
      <c r="A768" s="420"/>
      <c r="AA768" s="445"/>
      <c r="AC768" s="410"/>
    </row>
    <row r="769" spans="1:29" s="411" customFormat="1" ht="13.2" hidden="1">
      <c r="A769" s="420"/>
      <c r="AA769" s="445"/>
      <c r="AC769" s="410"/>
    </row>
    <row r="770" spans="1:29" s="411" customFormat="1" ht="13.2" hidden="1">
      <c r="A770" s="420"/>
      <c r="AA770" s="445"/>
      <c r="AC770" s="410"/>
    </row>
    <row r="771" spans="1:29" s="411" customFormat="1" ht="13.2" hidden="1">
      <c r="A771" s="420"/>
      <c r="AA771" s="445"/>
      <c r="AC771" s="410"/>
    </row>
    <row r="772" spans="1:29" s="411" customFormat="1" ht="13.2" hidden="1">
      <c r="A772" s="420"/>
      <c r="AA772" s="445"/>
      <c r="AC772" s="410"/>
    </row>
    <row r="773" spans="1:29" s="411" customFormat="1" ht="13.2" hidden="1">
      <c r="A773" s="420"/>
      <c r="AA773" s="445"/>
      <c r="AC773" s="410"/>
    </row>
    <row r="774" spans="1:29" s="411" customFormat="1" ht="13.2" hidden="1">
      <c r="A774" s="420"/>
      <c r="AA774" s="445"/>
      <c r="AC774" s="410"/>
    </row>
    <row r="775" spans="1:29" s="411" customFormat="1" ht="13.2" hidden="1">
      <c r="A775" s="420"/>
      <c r="AA775" s="445"/>
      <c r="AC775" s="410"/>
    </row>
    <row r="776" spans="1:29" s="411" customFormat="1" ht="13.2" hidden="1">
      <c r="A776" s="420"/>
      <c r="AA776" s="445"/>
      <c r="AC776" s="410"/>
    </row>
    <row r="777" spans="1:29" s="411" customFormat="1" ht="13.2" hidden="1">
      <c r="A777" s="420"/>
      <c r="AA777" s="445"/>
      <c r="AC777" s="410"/>
    </row>
    <row r="778" spans="1:29" s="411" customFormat="1" ht="13.2" hidden="1">
      <c r="A778" s="420"/>
      <c r="AA778" s="445"/>
      <c r="AC778" s="410"/>
    </row>
    <row r="779" spans="1:29" s="411" customFormat="1" ht="13.2" hidden="1">
      <c r="A779" s="420"/>
      <c r="AA779" s="445"/>
      <c r="AC779" s="410"/>
    </row>
    <row r="780" spans="1:29" s="411" customFormat="1" ht="13.2" hidden="1">
      <c r="A780" s="420"/>
      <c r="AA780" s="445"/>
      <c r="AC780" s="410"/>
    </row>
    <row r="781" spans="1:29" s="411" customFormat="1" ht="13.2" hidden="1">
      <c r="A781" s="420"/>
      <c r="AA781" s="445"/>
      <c r="AC781" s="410"/>
    </row>
    <row r="782" spans="1:29" s="411" customFormat="1" ht="13.2" hidden="1">
      <c r="A782" s="420"/>
      <c r="AA782" s="445"/>
      <c r="AC782" s="410"/>
    </row>
    <row r="783" spans="1:29" s="411" customFormat="1" ht="13.2" hidden="1">
      <c r="A783" s="420"/>
      <c r="AA783" s="445"/>
      <c r="AC783" s="410"/>
    </row>
    <row r="784" spans="1:29" s="411" customFormat="1" ht="13.2" hidden="1">
      <c r="A784" s="420"/>
      <c r="AA784" s="445"/>
      <c r="AC784" s="410"/>
    </row>
    <row r="785" spans="1:29" s="411" customFormat="1" ht="13.2" hidden="1">
      <c r="A785" s="420"/>
      <c r="AA785" s="445"/>
      <c r="AC785" s="410"/>
    </row>
    <row r="786" spans="1:29" s="411" customFormat="1" ht="13.2" hidden="1">
      <c r="A786" s="420"/>
      <c r="AA786" s="445"/>
      <c r="AC786" s="410"/>
    </row>
    <row r="787" spans="1:29" s="411" customFormat="1" ht="13.2" hidden="1">
      <c r="A787" s="420"/>
      <c r="AA787" s="445"/>
      <c r="AC787" s="410"/>
    </row>
    <row r="788" spans="1:29" s="411" customFormat="1" ht="13.2" hidden="1">
      <c r="A788" s="420"/>
      <c r="AA788" s="445"/>
      <c r="AC788" s="410"/>
    </row>
    <row r="789" spans="1:29" s="411" customFormat="1" ht="13.2" hidden="1">
      <c r="A789" s="420"/>
      <c r="AA789" s="445"/>
      <c r="AC789" s="410"/>
    </row>
    <row r="790" spans="1:29" s="411" customFormat="1" ht="13.2" hidden="1">
      <c r="A790" s="420"/>
      <c r="AA790" s="445"/>
      <c r="AC790" s="410"/>
    </row>
    <row r="791" spans="1:29" s="411" customFormat="1" ht="13.2" hidden="1">
      <c r="A791" s="420"/>
      <c r="AA791" s="445"/>
      <c r="AC791" s="410"/>
    </row>
    <row r="792" spans="1:29" s="411" customFormat="1" ht="13.2" hidden="1">
      <c r="A792" s="420"/>
      <c r="AA792" s="445"/>
      <c r="AC792" s="410"/>
    </row>
    <row r="793" spans="1:29" s="411" customFormat="1" ht="13.2" hidden="1">
      <c r="A793" s="420"/>
      <c r="AA793" s="445"/>
      <c r="AC793" s="410"/>
    </row>
    <row r="794" spans="1:29" s="411" customFormat="1" ht="13.2" hidden="1">
      <c r="A794" s="420"/>
      <c r="AA794" s="445"/>
      <c r="AC794" s="410"/>
    </row>
    <row r="795" spans="1:29" s="411" customFormat="1" ht="13.2" hidden="1">
      <c r="A795" s="420"/>
      <c r="AA795" s="445"/>
      <c r="AC795" s="410"/>
    </row>
    <row r="796" spans="1:29" s="411" customFormat="1" ht="13.2" hidden="1">
      <c r="A796" s="420"/>
      <c r="AA796" s="445"/>
      <c r="AC796" s="410"/>
    </row>
    <row r="797" spans="1:29" s="411" customFormat="1" ht="13.2" hidden="1">
      <c r="A797" s="420"/>
      <c r="AA797" s="445"/>
      <c r="AC797" s="410"/>
    </row>
    <row r="798" spans="1:29" s="411" customFormat="1" ht="13.2" hidden="1">
      <c r="A798" s="420"/>
      <c r="AA798" s="445"/>
      <c r="AC798" s="410"/>
    </row>
    <row r="799" spans="1:29" s="411" customFormat="1" ht="13.2" hidden="1">
      <c r="A799" s="420"/>
      <c r="AA799" s="445"/>
      <c r="AC799" s="410"/>
    </row>
    <row r="800" spans="1:29" s="411" customFormat="1" ht="13.2" hidden="1">
      <c r="A800" s="420"/>
      <c r="AA800" s="445"/>
      <c r="AC800" s="410"/>
    </row>
    <row r="801" spans="1:29" s="411" customFormat="1" ht="13.2" hidden="1">
      <c r="A801" s="420"/>
      <c r="AA801" s="445"/>
      <c r="AC801" s="410"/>
    </row>
    <row r="802" spans="1:29" s="411" customFormat="1" ht="13.2" hidden="1">
      <c r="A802" s="420"/>
      <c r="AA802" s="445"/>
      <c r="AC802" s="410"/>
    </row>
    <row r="803" spans="1:29" s="411" customFormat="1" ht="13.2" hidden="1">
      <c r="A803" s="420"/>
      <c r="AA803" s="445"/>
      <c r="AC803" s="410"/>
    </row>
    <row r="804" spans="1:29" s="411" customFormat="1" ht="13.2" hidden="1">
      <c r="A804" s="420"/>
      <c r="AA804" s="445"/>
      <c r="AC804" s="410"/>
    </row>
    <row r="805" spans="1:29" s="411" customFormat="1" ht="13.2" hidden="1">
      <c r="A805" s="420"/>
      <c r="AA805" s="445"/>
      <c r="AC805" s="410"/>
    </row>
    <row r="806" spans="1:29" s="411" customFormat="1" ht="13.2" hidden="1">
      <c r="A806" s="420"/>
      <c r="AA806" s="445"/>
      <c r="AC806" s="410"/>
    </row>
    <row r="807" spans="1:29" s="411" customFormat="1" ht="13.2" hidden="1">
      <c r="A807" s="420"/>
      <c r="AA807" s="445"/>
      <c r="AC807" s="410"/>
    </row>
    <row r="808" spans="1:29" s="411" customFormat="1" ht="13.2" hidden="1">
      <c r="A808" s="420"/>
      <c r="AA808" s="445"/>
      <c r="AC808" s="410"/>
    </row>
    <row r="809" spans="1:29" s="411" customFormat="1" ht="13.2" hidden="1">
      <c r="A809" s="420"/>
      <c r="AA809" s="445"/>
      <c r="AC809" s="410"/>
    </row>
    <row r="810" spans="1:29" s="411" customFormat="1" ht="13.2" hidden="1">
      <c r="A810" s="420"/>
      <c r="AA810" s="445"/>
      <c r="AC810" s="410"/>
    </row>
    <row r="811" spans="1:29" s="411" customFormat="1" ht="13.2" hidden="1">
      <c r="A811" s="420"/>
      <c r="AA811" s="445"/>
      <c r="AC811" s="410"/>
    </row>
    <row r="812" spans="1:29" s="411" customFormat="1" ht="13.2" hidden="1">
      <c r="A812" s="420"/>
      <c r="AA812" s="445"/>
      <c r="AC812" s="410"/>
    </row>
    <row r="813" spans="1:29" s="411" customFormat="1" ht="13.2" hidden="1">
      <c r="A813" s="420"/>
      <c r="AA813" s="445"/>
      <c r="AC813" s="410"/>
    </row>
    <row r="814" spans="1:29" s="411" customFormat="1" ht="13.2" hidden="1">
      <c r="A814" s="420"/>
      <c r="AA814" s="445"/>
      <c r="AC814" s="410"/>
    </row>
    <row r="815" spans="1:29" s="411" customFormat="1" ht="13.2" hidden="1">
      <c r="A815" s="420"/>
      <c r="AA815" s="445"/>
      <c r="AC815" s="410"/>
    </row>
    <row r="816" spans="1:29" s="411" customFormat="1" ht="13.2" hidden="1">
      <c r="A816" s="420"/>
      <c r="AA816" s="445"/>
      <c r="AC816" s="410"/>
    </row>
    <row r="817" spans="1:29" s="411" customFormat="1" ht="13.2" hidden="1">
      <c r="A817" s="420"/>
      <c r="AA817" s="445"/>
      <c r="AC817" s="410"/>
    </row>
    <row r="818" spans="1:29" s="411" customFormat="1" ht="13.2" hidden="1">
      <c r="A818" s="420"/>
      <c r="AA818" s="445"/>
      <c r="AC818" s="410"/>
    </row>
    <row r="819" spans="1:29" s="411" customFormat="1" ht="13.2" hidden="1">
      <c r="A819" s="420"/>
      <c r="AA819" s="445"/>
      <c r="AC819" s="410"/>
    </row>
    <row r="820" spans="1:29" s="411" customFormat="1" ht="13.2" hidden="1">
      <c r="A820" s="420"/>
      <c r="AA820" s="445"/>
      <c r="AC820" s="410"/>
    </row>
    <row r="821" spans="1:29" s="411" customFormat="1" ht="13.2" hidden="1">
      <c r="A821" s="420"/>
      <c r="AA821" s="445"/>
      <c r="AC821" s="410"/>
    </row>
    <row r="822" spans="1:29" s="411" customFormat="1" ht="13.2" hidden="1">
      <c r="A822" s="420"/>
      <c r="AA822" s="445"/>
      <c r="AC822" s="410"/>
    </row>
    <row r="823" spans="1:29" s="411" customFormat="1" ht="13.2" hidden="1">
      <c r="A823" s="420"/>
      <c r="AA823" s="445"/>
      <c r="AC823" s="410"/>
    </row>
    <row r="824" spans="1:29" s="411" customFormat="1" ht="13.2" hidden="1">
      <c r="A824" s="420"/>
      <c r="AA824" s="445"/>
      <c r="AC824" s="410"/>
    </row>
    <row r="825" spans="1:29" s="411" customFormat="1" ht="13.2" hidden="1">
      <c r="A825" s="420"/>
      <c r="AA825" s="445"/>
      <c r="AC825" s="410"/>
    </row>
    <row r="826" spans="1:29" s="411" customFormat="1" ht="13.2" hidden="1">
      <c r="A826" s="420"/>
      <c r="AA826" s="445"/>
      <c r="AC826" s="410"/>
    </row>
    <row r="827" spans="1:29" s="411" customFormat="1" ht="13.2" hidden="1">
      <c r="A827" s="420"/>
      <c r="AA827" s="445"/>
      <c r="AC827" s="410"/>
    </row>
    <row r="828" spans="1:29" s="411" customFormat="1" ht="13.2" hidden="1">
      <c r="A828" s="420"/>
      <c r="AA828" s="445"/>
      <c r="AC828" s="410"/>
    </row>
    <row r="829" spans="1:29" s="411" customFormat="1" ht="13.2" hidden="1">
      <c r="A829" s="420"/>
      <c r="AA829" s="445"/>
      <c r="AC829" s="410"/>
    </row>
    <row r="830" spans="1:29" s="411" customFormat="1" ht="13.2" hidden="1">
      <c r="A830" s="420"/>
      <c r="AA830" s="445"/>
      <c r="AC830" s="410"/>
    </row>
    <row r="831" spans="1:29" s="411" customFormat="1" ht="13.2" hidden="1">
      <c r="A831" s="420"/>
      <c r="AA831" s="445"/>
      <c r="AC831" s="410"/>
    </row>
    <row r="832" spans="1:29" s="411" customFormat="1" ht="13.2" hidden="1">
      <c r="A832" s="420"/>
      <c r="AA832" s="445"/>
      <c r="AC832" s="410"/>
    </row>
    <row r="833" spans="1:29" s="411" customFormat="1" ht="13.2" hidden="1">
      <c r="A833" s="420"/>
      <c r="AA833" s="445"/>
      <c r="AC833" s="410"/>
    </row>
    <row r="834" spans="1:29" s="411" customFormat="1" ht="13.2" hidden="1">
      <c r="A834" s="420"/>
      <c r="AA834" s="445"/>
      <c r="AC834" s="410"/>
    </row>
    <row r="835" spans="1:29" s="411" customFormat="1" ht="13.2" hidden="1">
      <c r="A835" s="420"/>
      <c r="AA835" s="445"/>
      <c r="AC835" s="410"/>
    </row>
    <row r="836" spans="1:29" s="411" customFormat="1" ht="13.2" hidden="1">
      <c r="A836" s="420"/>
      <c r="AA836" s="445"/>
      <c r="AC836" s="410"/>
    </row>
    <row r="837" spans="1:29" s="411" customFormat="1" ht="13.2" hidden="1">
      <c r="A837" s="420"/>
      <c r="AA837" s="445"/>
      <c r="AC837" s="410"/>
    </row>
    <row r="838" spans="1:29" s="411" customFormat="1" ht="13.2" hidden="1">
      <c r="A838" s="420"/>
      <c r="AA838" s="445"/>
      <c r="AC838" s="410"/>
    </row>
    <row r="839" spans="1:29" s="411" customFormat="1" ht="13.2" hidden="1">
      <c r="A839" s="420"/>
      <c r="AA839" s="445"/>
      <c r="AC839" s="410"/>
    </row>
    <row r="840" spans="1:29" s="411" customFormat="1" ht="13.2" hidden="1">
      <c r="A840" s="420"/>
      <c r="AA840" s="445"/>
      <c r="AC840" s="410"/>
    </row>
    <row r="841" spans="1:29" s="411" customFormat="1" ht="13.2" hidden="1">
      <c r="A841" s="420"/>
      <c r="AA841" s="445"/>
      <c r="AC841" s="410"/>
    </row>
    <row r="842" spans="1:29" s="411" customFormat="1" ht="13.2" hidden="1">
      <c r="A842" s="420"/>
      <c r="AA842" s="445"/>
      <c r="AC842" s="410"/>
    </row>
    <row r="843" spans="1:29" s="411" customFormat="1" ht="13.2" hidden="1">
      <c r="A843" s="420"/>
      <c r="AA843" s="445"/>
      <c r="AC843" s="410"/>
    </row>
    <row r="844" spans="1:29" s="411" customFormat="1" ht="13.2" hidden="1">
      <c r="A844" s="420"/>
      <c r="AA844" s="445"/>
      <c r="AC844" s="410"/>
    </row>
    <row r="845" spans="1:29" s="411" customFormat="1" ht="13.2" hidden="1">
      <c r="A845" s="420"/>
      <c r="AA845" s="445"/>
      <c r="AC845" s="410"/>
    </row>
    <row r="846" spans="1:29" s="411" customFormat="1" ht="13.2" hidden="1">
      <c r="A846" s="420"/>
      <c r="AA846" s="445"/>
      <c r="AC846" s="410"/>
    </row>
    <row r="847" spans="1:29" s="411" customFormat="1" ht="13.2" hidden="1">
      <c r="A847" s="420"/>
      <c r="AA847" s="445"/>
      <c r="AC847" s="410"/>
    </row>
    <row r="848" spans="1:29" s="411" customFormat="1" ht="13.2" hidden="1">
      <c r="A848" s="420"/>
      <c r="AA848" s="445"/>
      <c r="AC848" s="410"/>
    </row>
    <row r="849" spans="1:29" s="411" customFormat="1" ht="13.2" hidden="1">
      <c r="A849" s="420"/>
      <c r="AA849" s="445"/>
      <c r="AC849" s="410"/>
    </row>
    <row r="850" spans="1:29" s="411" customFormat="1" ht="13.2" hidden="1">
      <c r="A850" s="420"/>
      <c r="AA850" s="445"/>
      <c r="AC850" s="410"/>
    </row>
    <row r="851" spans="1:29" s="411" customFormat="1" ht="13.2" hidden="1">
      <c r="A851" s="420"/>
      <c r="AA851" s="445"/>
      <c r="AC851" s="410"/>
    </row>
    <row r="852" spans="1:29" s="411" customFormat="1" ht="13.2" hidden="1">
      <c r="A852" s="420"/>
      <c r="AA852" s="445"/>
      <c r="AC852" s="410"/>
    </row>
    <row r="853" spans="1:29" s="411" customFormat="1" ht="13.2" hidden="1">
      <c r="A853" s="420"/>
      <c r="AA853" s="445"/>
      <c r="AC853" s="410"/>
    </row>
    <row r="854" spans="1:29" s="411" customFormat="1" ht="13.2" hidden="1">
      <c r="A854" s="420"/>
      <c r="AA854" s="445"/>
      <c r="AC854" s="410"/>
    </row>
    <row r="855" spans="1:29" s="411" customFormat="1" ht="13.2" hidden="1">
      <c r="A855" s="420"/>
      <c r="AA855" s="445"/>
      <c r="AC855" s="410"/>
    </row>
    <row r="856" spans="1:29" s="411" customFormat="1" ht="13.2" hidden="1">
      <c r="A856" s="420"/>
      <c r="AA856" s="445"/>
      <c r="AC856" s="410"/>
    </row>
    <row r="857" spans="1:29" s="411" customFormat="1" ht="13.2" hidden="1">
      <c r="A857" s="420"/>
      <c r="AA857" s="445"/>
      <c r="AC857" s="410"/>
    </row>
    <row r="858" spans="1:29" s="411" customFormat="1" ht="13.2" hidden="1">
      <c r="A858" s="420"/>
      <c r="AA858" s="445"/>
      <c r="AC858" s="410"/>
    </row>
    <row r="859" spans="1:29" s="411" customFormat="1" ht="13.2" hidden="1">
      <c r="A859" s="420"/>
      <c r="AA859" s="445"/>
      <c r="AC859" s="410"/>
    </row>
    <row r="860" spans="1:29" s="411" customFormat="1" ht="13.2" hidden="1">
      <c r="A860" s="420"/>
      <c r="AA860" s="445"/>
      <c r="AC860" s="410"/>
    </row>
    <row r="861" spans="1:29" s="411" customFormat="1" ht="13.2" hidden="1">
      <c r="A861" s="420"/>
      <c r="AA861" s="445"/>
      <c r="AC861" s="410"/>
    </row>
    <row r="862" spans="1:29" s="411" customFormat="1" ht="13.2" hidden="1">
      <c r="A862" s="420"/>
      <c r="AA862" s="445"/>
      <c r="AC862" s="410"/>
    </row>
    <row r="863" spans="1:29" s="411" customFormat="1" ht="13.2" hidden="1">
      <c r="A863" s="420"/>
      <c r="AA863" s="445"/>
      <c r="AC863" s="410"/>
    </row>
    <row r="864" spans="1:29" s="411" customFormat="1" ht="13.2" hidden="1">
      <c r="A864" s="420"/>
      <c r="AA864" s="445"/>
      <c r="AC864" s="410"/>
    </row>
    <row r="865" spans="1:29" s="411" customFormat="1" ht="13.2" hidden="1">
      <c r="A865" s="420"/>
      <c r="AA865" s="445"/>
      <c r="AC865" s="410"/>
    </row>
    <row r="866" spans="1:29" s="411" customFormat="1" ht="13.2" hidden="1">
      <c r="A866" s="420"/>
      <c r="AA866" s="445"/>
      <c r="AC866" s="410"/>
    </row>
    <row r="867" spans="1:29" s="411" customFormat="1" ht="13.2" hidden="1">
      <c r="A867" s="420"/>
      <c r="AA867" s="445"/>
      <c r="AC867" s="410"/>
    </row>
    <row r="868" spans="1:29" s="411" customFormat="1" ht="13.2" hidden="1">
      <c r="A868" s="420"/>
      <c r="AA868" s="445"/>
      <c r="AC868" s="410"/>
    </row>
    <row r="869" spans="1:29" s="411" customFormat="1" ht="13.2" hidden="1">
      <c r="A869" s="420"/>
      <c r="AA869" s="445"/>
      <c r="AC869" s="410"/>
    </row>
    <row r="870" spans="1:29" s="411" customFormat="1" ht="13.2" hidden="1">
      <c r="A870" s="420"/>
      <c r="AA870" s="445"/>
      <c r="AC870" s="410"/>
    </row>
    <row r="871" spans="1:29" s="411" customFormat="1" ht="13.2" hidden="1">
      <c r="A871" s="420"/>
      <c r="AA871" s="445"/>
      <c r="AC871" s="410"/>
    </row>
    <row r="872" spans="1:29" s="411" customFormat="1" ht="13.2" hidden="1">
      <c r="A872" s="420"/>
      <c r="AA872" s="445"/>
      <c r="AC872" s="410"/>
    </row>
    <row r="873" spans="1:29" s="411" customFormat="1" ht="13.2" hidden="1">
      <c r="A873" s="420"/>
      <c r="AA873" s="445"/>
      <c r="AC873" s="410"/>
    </row>
    <row r="874" spans="1:29" s="411" customFormat="1" ht="13.2" hidden="1">
      <c r="A874" s="420"/>
      <c r="AA874" s="445"/>
      <c r="AC874" s="410"/>
    </row>
    <row r="875" spans="1:29" s="411" customFormat="1" ht="13.2" hidden="1">
      <c r="A875" s="420"/>
      <c r="AA875" s="445"/>
      <c r="AC875" s="410"/>
    </row>
    <row r="876" spans="1:29" s="411" customFormat="1" ht="13.2" hidden="1">
      <c r="A876" s="420"/>
      <c r="AA876" s="445"/>
      <c r="AC876" s="410"/>
    </row>
    <row r="877" spans="1:29" s="411" customFormat="1" ht="13.2" hidden="1">
      <c r="A877" s="420"/>
      <c r="AA877" s="445"/>
      <c r="AC877" s="410"/>
    </row>
    <row r="878" spans="1:29" s="411" customFormat="1" ht="13.2" hidden="1">
      <c r="A878" s="420"/>
      <c r="AA878" s="445"/>
      <c r="AC878" s="410"/>
    </row>
    <row r="879" spans="1:29" s="411" customFormat="1" ht="13.2" hidden="1">
      <c r="A879" s="420"/>
      <c r="AA879" s="445"/>
      <c r="AC879" s="410"/>
    </row>
    <row r="880" spans="1:29" s="411" customFormat="1" ht="13.2" hidden="1">
      <c r="A880" s="420"/>
      <c r="AA880" s="445"/>
      <c r="AC880" s="410"/>
    </row>
    <row r="881" spans="1:29" s="411" customFormat="1" ht="13.2" hidden="1">
      <c r="A881" s="420"/>
      <c r="AA881" s="445"/>
      <c r="AC881" s="410"/>
    </row>
    <row r="882" spans="1:29" s="411" customFormat="1" ht="13.2" hidden="1">
      <c r="A882" s="420"/>
      <c r="AA882" s="445"/>
      <c r="AC882" s="410"/>
    </row>
    <row r="883" spans="1:29" s="411" customFormat="1" ht="13.2" hidden="1">
      <c r="A883" s="420"/>
      <c r="AA883" s="445"/>
      <c r="AC883" s="410"/>
    </row>
    <row r="884" spans="1:29" s="411" customFormat="1" ht="13.2" hidden="1">
      <c r="A884" s="420"/>
      <c r="AA884" s="445"/>
      <c r="AC884" s="410"/>
    </row>
    <row r="885" spans="1:29" s="411" customFormat="1" ht="13.2" hidden="1">
      <c r="A885" s="420"/>
      <c r="AA885" s="445"/>
      <c r="AC885" s="410"/>
    </row>
    <row r="886" spans="1:29" s="411" customFormat="1" ht="13.2" hidden="1">
      <c r="A886" s="420"/>
      <c r="AA886" s="445"/>
      <c r="AC886" s="410"/>
    </row>
    <row r="887" spans="1:29" s="411" customFormat="1" ht="13.2" hidden="1">
      <c r="A887" s="420"/>
      <c r="AA887" s="445"/>
      <c r="AC887" s="410"/>
    </row>
    <row r="888" spans="1:29" s="411" customFormat="1" ht="13.2" hidden="1">
      <c r="A888" s="420"/>
      <c r="AA888" s="445"/>
      <c r="AC888" s="410"/>
    </row>
    <row r="889" spans="1:29" s="411" customFormat="1" ht="13.2" hidden="1">
      <c r="A889" s="420"/>
      <c r="AA889" s="445"/>
      <c r="AC889" s="410"/>
    </row>
    <row r="890" spans="1:29" s="411" customFormat="1" ht="13.2" hidden="1">
      <c r="A890" s="420"/>
      <c r="AA890" s="445"/>
      <c r="AC890" s="410"/>
    </row>
    <row r="891" spans="1:29" s="411" customFormat="1" ht="13.2" hidden="1">
      <c r="A891" s="420"/>
      <c r="AA891" s="445"/>
      <c r="AC891" s="410"/>
    </row>
    <row r="892" spans="1:29" s="411" customFormat="1" ht="13.2" hidden="1">
      <c r="A892" s="420"/>
      <c r="AA892" s="445"/>
      <c r="AC892" s="410"/>
    </row>
    <row r="893" spans="1:29" s="411" customFormat="1" ht="13.2" hidden="1">
      <c r="A893" s="420"/>
      <c r="AA893" s="445"/>
      <c r="AC893" s="410"/>
    </row>
    <row r="894" spans="1:29" s="411" customFormat="1" ht="13.2" hidden="1">
      <c r="A894" s="420"/>
      <c r="AA894" s="445"/>
      <c r="AC894" s="410"/>
    </row>
    <row r="895" spans="1:29" s="411" customFormat="1" ht="13.2" hidden="1">
      <c r="A895" s="420"/>
      <c r="AA895" s="445"/>
      <c r="AC895" s="410"/>
    </row>
    <row r="896" spans="1:29" s="411" customFormat="1" ht="13.2" hidden="1">
      <c r="A896" s="420"/>
      <c r="AA896" s="445"/>
      <c r="AC896" s="410"/>
    </row>
    <row r="897" spans="1:29" s="411" customFormat="1" ht="13.2" hidden="1">
      <c r="A897" s="420"/>
      <c r="AA897" s="445"/>
      <c r="AC897" s="410"/>
    </row>
    <row r="898" spans="1:29" s="411" customFormat="1" ht="13.2" hidden="1">
      <c r="A898" s="420"/>
      <c r="AA898" s="445"/>
      <c r="AC898" s="410"/>
    </row>
    <row r="899" spans="1:29" s="411" customFormat="1" ht="13.2" hidden="1">
      <c r="A899" s="420"/>
      <c r="AA899" s="445"/>
      <c r="AC899" s="410"/>
    </row>
    <row r="900" spans="1:29" s="411" customFormat="1" ht="13.2" hidden="1">
      <c r="A900" s="420"/>
      <c r="AA900" s="445"/>
      <c r="AC900" s="410"/>
    </row>
    <row r="901" spans="1:29" s="411" customFormat="1" ht="13.2" hidden="1">
      <c r="A901" s="420"/>
      <c r="AA901" s="445"/>
      <c r="AC901" s="410"/>
    </row>
    <row r="902" spans="1:29" s="411" customFormat="1" ht="13.2" hidden="1">
      <c r="A902" s="420"/>
      <c r="AA902" s="445"/>
      <c r="AC902" s="410"/>
    </row>
    <row r="903" spans="1:29" s="411" customFormat="1" ht="13.2" hidden="1">
      <c r="A903" s="420"/>
      <c r="AA903" s="445"/>
      <c r="AC903" s="410"/>
    </row>
    <row r="904" spans="1:29" s="411" customFormat="1" ht="13.2" hidden="1">
      <c r="A904" s="420"/>
      <c r="AA904" s="445"/>
      <c r="AC904" s="410"/>
    </row>
    <row r="905" spans="1:29" s="411" customFormat="1" ht="13.2" hidden="1">
      <c r="A905" s="420"/>
      <c r="AA905" s="445"/>
      <c r="AC905" s="410"/>
    </row>
    <row r="906" spans="1:29" s="411" customFormat="1" ht="13.2" hidden="1">
      <c r="A906" s="420"/>
      <c r="AA906" s="445"/>
      <c r="AC906" s="410"/>
    </row>
    <row r="907" spans="1:29" s="411" customFormat="1" ht="13.2" hidden="1">
      <c r="A907" s="420"/>
      <c r="AA907" s="445"/>
      <c r="AC907" s="410"/>
    </row>
    <row r="908" spans="1:29" s="411" customFormat="1" ht="13.2" hidden="1">
      <c r="A908" s="420"/>
      <c r="AA908" s="445"/>
      <c r="AC908" s="410"/>
    </row>
    <row r="909" spans="1:29" s="411" customFormat="1" ht="13.2" hidden="1">
      <c r="A909" s="420"/>
      <c r="AA909" s="445"/>
      <c r="AC909" s="410"/>
    </row>
    <row r="910" spans="1:29" s="411" customFormat="1" ht="13.2" hidden="1">
      <c r="A910" s="420"/>
      <c r="AA910" s="445"/>
      <c r="AC910" s="410"/>
    </row>
    <row r="911" spans="1:29" s="411" customFormat="1" ht="13.2" hidden="1">
      <c r="A911" s="420"/>
      <c r="AA911" s="445"/>
      <c r="AC911" s="410"/>
    </row>
    <row r="912" spans="1:29" s="411" customFormat="1" ht="13.2" hidden="1">
      <c r="A912" s="420"/>
      <c r="AA912" s="445"/>
      <c r="AC912" s="410"/>
    </row>
    <row r="913" spans="1:29" s="411" customFormat="1" ht="13.2" hidden="1">
      <c r="A913" s="420"/>
      <c r="AA913" s="445"/>
      <c r="AC913" s="410"/>
    </row>
    <row r="914" spans="1:29" s="411" customFormat="1" ht="13.2" hidden="1">
      <c r="A914" s="420"/>
      <c r="AA914" s="445"/>
      <c r="AC914" s="410"/>
    </row>
    <row r="915" spans="1:29" s="411" customFormat="1" ht="13.2" hidden="1">
      <c r="A915" s="420"/>
      <c r="AA915" s="445"/>
      <c r="AC915" s="410"/>
    </row>
    <row r="916" spans="1:29" s="411" customFormat="1" ht="13.2" hidden="1">
      <c r="A916" s="420"/>
      <c r="AA916" s="445"/>
      <c r="AC916" s="410"/>
    </row>
    <row r="917" spans="1:29" s="411" customFormat="1" ht="13.2" hidden="1">
      <c r="A917" s="420"/>
      <c r="AA917" s="445"/>
      <c r="AC917" s="410"/>
    </row>
    <row r="918" spans="1:29" s="411" customFormat="1" ht="13.2" hidden="1">
      <c r="A918" s="420"/>
      <c r="AA918" s="445"/>
      <c r="AC918" s="410"/>
    </row>
    <row r="919" spans="1:29" s="411" customFormat="1" ht="13.2" hidden="1">
      <c r="A919" s="420"/>
      <c r="AA919" s="445"/>
      <c r="AC919" s="410"/>
    </row>
    <row r="920" spans="1:29" s="411" customFormat="1" ht="13.2" hidden="1">
      <c r="A920" s="420"/>
      <c r="AA920" s="445"/>
      <c r="AC920" s="410"/>
    </row>
    <row r="921" spans="1:29" s="411" customFormat="1" ht="13.2" hidden="1">
      <c r="A921" s="420"/>
      <c r="AA921" s="445"/>
      <c r="AC921" s="410"/>
    </row>
    <row r="922" spans="1:29" s="411" customFormat="1" ht="13.2" hidden="1">
      <c r="A922" s="420"/>
      <c r="AA922" s="445"/>
      <c r="AC922" s="410"/>
    </row>
    <row r="923" spans="1:29" s="411" customFormat="1" ht="13.2" hidden="1">
      <c r="A923" s="420"/>
      <c r="AA923" s="445"/>
      <c r="AC923" s="410"/>
    </row>
    <row r="924" spans="1:29" s="411" customFormat="1" ht="13.2" hidden="1">
      <c r="A924" s="420"/>
      <c r="AA924" s="445"/>
      <c r="AC924" s="410"/>
    </row>
    <row r="925" spans="1:29" s="411" customFormat="1" ht="13.2" hidden="1">
      <c r="A925" s="420"/>
      <c r="AA925" s="445"/>
      <c r="AC925" s="410"/>
    </row>
    <row r="926" spans="1:29" s="411" customFormat="1" ht="13.2" hidden="1">
      <c r="A926" s="420"/>
      <c r="AA926" s="445"/>
      <c r="AC926" s="410"/>
    </row>
    <row r="927" spans="1:29" s="411" customFormat="1" ht="13.2" hidden="1">
      <c r="A927" s="420"/>
      <c r="AA927" s="445"/>
      <c r="AC927" s="410"/>
    </row>
    <row r="928" spans="1:29" s="411" customFormat="1" ht="13.2" hidden="1">
      <c r="A928" s="420"/>
      <c r="AA928" s="445"/>
      <c r="AC928" s="410"/>
    </row>
    <row r="929" spans="1:29" s="411" customFormat="1" ht="13.2" hidden="1">
      <c r="A929" s="420"/>
      <c r="AA929" s="445"/>
      <c r="AC929" s="410"/>
    </row>
    <row r="930" spans="1:29" s="411" customFormat="1" ht="13.2" hidden="1">
      <c r="A930" s="420"/>
      <c r="AA930" s="445"/>
      <c r="AC930" s="410"/>
    </row>
    <row r="931" spans="1:29" s="411" customFormat="1" ht="13.2" hidden="1">
      <c r="A931" s="420"/>
      <c r="AA931" s="445"/>
      <c r="AC931" s="410"/>
    </row>
    <row r="932" spans="1:29" s="411" customFormat="1" ht="13.2" hidden="1">
      <c r="A932" s="420"/>
      <c r="AA932" s="445"/>
      <c r="AC932" s="410"/>
    </row>
    <row r="933" spans="1:29" s="411" customFormat="1" ht="13.2" hidden="1">
      <c r="A933" s="420"/>
      <c r="AA933" s="445"/>
      <c r="AC933" s="410"/>
    </row>
    <row r="934" spans="1:29" s="411" customFormat="1" ht="13.2" hidden="1">
      <c r="A934" s="420"/>
      <c r="AA934" s="445"/>
      <c r="AC934" s="410"/>
    </row>
    <row r="935" spans="1:29" s="411" customFormat="1" ht="13.2" hidden="1">
      <c r="A935" s="420"/>
      <c r="AA935" s="445"/>
      <c r="AC935" s="410"/>
    </row>
    <row r="936" spans="1:29" s="411" customFormat="1" ht="13.2" hidden="1">
      <c r="A936" s="420"/>
      <c r="AA936" s="445"/>
      <c r="AC936" s="410"/>
    </row>
    <row r="937" spans="1:29" s="411" customFormat="1" ht="13.2" hidden="1">
      <c r="A937" s="420"/>
      <c r="AA937" s="445"/>
      <c r="AC937" s="410"/>
    </row>
    <row r="938" spans="1:29" s="411" customFormat="1" ht="13.2" hidden="1">
      <c r="A938" s="420"/>
      <c r="AA938" s="445"/>
      <c r="AC938" s="410"/>
    </row>
    <row r="939" spans="1:29" s="411" customFormat="1" ht="13.2" hidden="1">
      <c r="A939" s="420"/>
      <c r="AA939" s="445"/>
      <c r="AC939" s="410"/>
    </row>
    <row r="940" spans="1:29" s="411" customFormat="1" ht="13.2" hidden="1">
      <c r="A940" s="420"/>
      <c r="AA940" s="445"/>
      <c r="AC940" s="410"/>
    </row>
    <row r="941" spans="1:29" s="411" customFormat="1" ht="13.2" hidden="1">
      <c r="A941" s="420"/>
      <c r="AA941" s="445"/>
      <c r="AC941" s="410"/>
    </row>
    <row r="942" spans="1:29" s="411" customFormat="1" ht="13.2" hidden="1">
      <c r="A942" s="420"/>
      <c r="AA942" s="445"/>
      <c r="AC942" s="410"/>
    </row>
    <row r="943" spans="1:29" s="411" customFormat="1" ht="13.2" hidden="1">
      <c r="A943" s="420"/>
      <c r="AA943" s="445"/>
      <c r="AC943" s="410"/>
    </row>
    <row r="944" spans="1:29" s="411" customFormat="1" ht="13.2" hidden="1">
      <c r="A944" s="420"/>
      <c r="AA944" s="445"/>
      <c r="AC944" s="410"/>
    </row>
    <row r="945" spans="1:29" s="411" customFormat="1" ht="13.2" hidden="1">
      <c r="A945" s="420"/>
      <c r="AA945" s="445"/>
      <c r="AC945" s="410"/>
    </row>
    <row r="946" spans="1:29" s="411" customFormat="1" ht="13.2" hidden="1">
      <c r="A946" s="420"/>
      <c r="AA946" s="445"/>
      <c r="AC946" s="410"/>
    </row>
    <row r="947" spans="1:29" s="411" customFormat="1" ht="13.2" hidden="1">
      <c r="A947" s="420"/>
      <c r="AA947" s="445"/>
      <c r="AC947" s="410"/>
    </row>
    <row r="948" spans="1:29" s="411" customFormat="1" ht="13.2" hidden="1">
      <c r="A948" s="420"/>
      <c r="AA948" s="445"/>
      <c r="AC948" s="410"/>
    </row>
    <row r="949" spans="1:29" s="411" customFormat="1" ht="13.2" hidden="1">
      <c r="A949" s="420"/>
      <c r="AA949" s="445"/>
      <c r="AC949" s="410"/>
    </row>
    <row r="950" spans="1:29" s="411" customFormat="1" ht="13.2" hidden="1">
      <c r="A950" s="420"/>
      <c r="AA950" s="445"/>
      <c r="AC950" s="410"/>
    </row>
    <row r="951" spans="1:29" s="411" customFormat="1" ht="13.2" hidden="1">
      <c r="A951" s="420"/>
      <c r="AA951" s="445"/>
      <c r="AC951" s="410"/>
    </row>
    <row r="952" spans="1:29" s="411" customFormat="1" ht="13.2" hidden="1">
      <c r="A952" s="420"/>
      <c r="AA952" s="445"/>
      <c r="AC952" s="410"/>
    </row>
    <row r="953" spans="1:29" s="411" customFormat="1" ht="13.2" hidden="1">
      <c r="A953" s="420"/>
      <c r="AA953" s="445"/>
      <c r="AC953" s="410"/>
    </row>
    <row r="954" spans="1:29" s="411" customFormat="1" ht="13.2" hidden="1">
      <c r="A954" s="420"/>
      <c r="AA954" s="445"/>
      <c r="AC954" s="410"/>
    </row>
    <row r="955" spans="1:29" s="411" customFormat="1" ht="13.2" hidden="1">
      <c r="A955" s="420"/>
      <c r="AA955" s="445"/>
      <c r="AC955" s="410"/>
    </row>
    <row r="956" spans="1:29" s="411" customFormat="1" ht="13.2" hidden="1">
      <c r="A956" s="420"/>
      <c r="AA956" s="445"/>
      <c r="AC956" s="410"/>
    </row>
    <row r="957" spans="1:29" s="411" customFormat="1" ht="13.2" hidden="1">
      <c r="A957" s="420"/>
      <c r="AA957" s="445"/>
      <c r="AC957" s="410"/>
    </row>
    <row r="958" spans="1:29" s="411" customFormat="1" ht="13.2" hidden="1">
      <c r="A958" s="420"/>
      <c r="AA958" s="445"/>
      <c r="AC958" s="410"/>
    </row>
    <row r="959" spans="1:29" s="411" customFormat="1" ht="13.2" hidden="1">
      <c r="A959" s="420"/>
      <c r="AA959" s="445"/>
      <c r="AC959" s="410"/>
    </row>
    <row r="960" spans="1:29" s="411" customFormat="1" ht="13.2" hidden="1">
      <c r="A960" s="420"/>
      <c r="AA960" s="445"/>
      <c r="AC960" s="410"/>
    </row>
    <row r="961" spans="1:29" s="411" customFormat="1" ht="13.2" hidden="1">
      <c r="A961" s="420"/>
      <c r="AA961" s="445"/>
      <c r="AC961" s="410"/>
    </row>
    <row r="962" spans="1:29" s="411" customFormat="1" ht="13.2" hidden="1">
      <c r="A962" s="420"/>
      <c r="AA962" s="445"/>
      <c r="AC962" s="410"/>
    </row>
    <row r="963" spans="1:29" s="411" customFormat="1" ht="13.2" hidden="1">
      <c r="A963" s="420"/>
      <c r="AA963" s="445"/>
      <c r="AC963" s="410"/>
    </row>
    <row r="964" spans="1:29" s="411" customFormat="1" ht="13.2" hidden="1">
      <c r="A964" s="420"/>
      <c r="AA964" s="445"/>
      <c r="AC964" s="410"/>
    </row>
    <row r="965" spans="1:29" s="411" customFormat="1" ht="13.2" hidden="1">
      <c r="A965" s="420"/>
      <c r="AA965" s="445"/>
      <c r="AC965" s="410"/>
    </row>
    <row r="966" spans="1:29" s="411" customFormat="1" ht="13.2" hidden="1">
      <c r="A966" s="420"/>
      <c r="AA966" s="445"/>
      <c r="AC966" s="410"/>
    </row>
    <row r="967" spans="1:29" s="411" customFormat="1" ht="13.2" hidden="1">
      <c r="A967" s="420"/>
      <c r="AA967" s="445"/>
      <c r="AC967" s="410"/>
    </row>
    <row r="968" spans="1:29" s="411" customFormat="1" ht="13.2" hidden="1">
      <c r="A968" s="420"/>
      <c r="AA968" s="445"/>
      <c r="AC968" s="410"/>
    </row>
    <row r="969" spans="1:29" s="411" customFormat="1" ht="13.2" hidden="1">
      <c r="A969" s="420"/>
      <c r="AA969" s="445"/>
      <c r="AC969" s="410"/>
    </row>
    <row r="970" spans="1:29" s="411" customFormat="1" ht="13.2" hidden="1">
      <c r="A970" s="420"/>
      <c r="AA970" s="445"/>
      <c r="AC970" s="410"/>
    </row>
    <row r="971" spans="1:29" s="411" customFormat="1" ht="13.2" hidden="1">
      <c r="A971" s="420"/>
      <c r="AA971" s="445"/>
      <c r="AC971" s="410"/>
    </row>
    <row r="972" spans="1:29" s="411" customFormat="1" ht="13.2" hidden="1">
      <c r="A972" s="420"/>
      <c r="AA972" s="445"/>
      <c r="AC972" s="410"/>
    </row>
    <row r="973" spans="1:29" s="411" customFormat="1" ht="13.2" hidden="1">
      <c r="A973" s="420"/>
      <c r="AA973" s="445"/>
      <c r="AC973" s="410"/>
    </row>
    <row r="974" spans="1:29" s="411" customFormat="1" ht="13.2" hidden="1">
      <c r="A974" s="420"/>
      <c r="AA974" s="445"/>
      <c r="AC974" s="410"/>
    </row>
    <row r="975" spans="1:29" s="411" customFormat="1" ht="13.2" hidden="1">
      <c r="A975" s="420"/>
      <c r="AA975" s="445"/>
      <c r="AC975" s="410"/>
    </row>
    <row r="976" spans="1:29" s="411" customFormat="1" ht="13.2" hidden="1">
      <c r="A976" s="420"/>
      <c r="AA976" s="445"/>
      <c r="AC976" s="410"/>
    </row>
    <row r="977" spans="1:29" s="411" customFormat="1" ht="13.2" hidden="1">
      <c r="A977" s="420"/>
      <c r="AA977" s="445"/>
      <c r="AC977" s="410"/>
    </row>
    <row r="978" spans="1:29" s="411" customFormat="1" ht="13.2" hidden="1">
      <c r="A978" s="420"/>
      <c r="AA978" s="445"/>
      <c r="AC978" s="410"/>
    </row>
    <row r="979" spans="1:29" s="411" customFormat="1" ht="13.2" hidden="1">
      <c r="A979" s="420"/>
      <c r="AA979" s="445"/>
      <c r="AC979" s="410"/>
    </row>
    <row r="980" spans="1:29" s="411" customFormat="1" ht="13.2" hidden="1">
      <c r="A980" s="420"/>
      <c r="AA980" s="445"/>
      <c r="AC980" s="410"/>
    </row>
    <row r="981" spans="1:29" s="411" customFormat="1" ht="13.2" hidden="1">
      <c r="A981" s="420"/>
      <c r="AA981" s="445"/>
      <c r="AC981" s="410"/>
    </row>
    <row r="982" spans="1:29" s="411" customFormat="1" ht="13.2" hidden="1">
      <c r="A982" s="420"/>
      <c r="AA982" s="445"/>
      <c r="AC982" s="410"/>
    </row>
    <row r="983" spans="1:29" s="411" customFormat="1" ht="13.2" hidden="1">
      <c r="A983" s="420"/>
      <c r="AA983" s="445"/>
      <c r="AC983" s="410"/>
    </row>
    <row r="984" spans="1:29" s="411" customFormat="1" ht="13.2" hidden="1">
      <c r="A984" s="420"/>
      <c r="AA984" s="445"/>
      <c r="AC984" s="410"/>
    </row>
    <row r="985" spans="1:29" s="411" customFormat="1" ht="13.2" hidden="1">
      <c r="A985" s="420"/>
      <c r="AA985" s="445"/>
      <c r="AC985" s="410"/>
    </row>
    <row r="986" spans="1:29" s="411" customFormat="1" ht="13.2" hidden="1">
      <c r="A986" s="420"/>
      <c r="AA986" s="445"/>
      <c r="AC986" s="410"/>
    </row>
    <row r="987" spans="1:29" s="411" customFormat="1" ht="13.2" hidden="1">
      <c r="A987" s="420"/>
      <c r="AA987" s="445"/>
      <c r="AC987" s="410"/>
    </row>
    <row r="988" spans="1:29" s="411" customFormat="1" ht="13.2" hidden="1">
      <c r="A988" s="420"/>
      <c r="AA988" s="445"/>
      <c r="AC988" s="410"/>
    </row>
    <row r="989" spans="1:29" s="411" customFormat="1" ht="13.2" hidden="1">
      <c r="A989" s="420"/>
      <c r="AA989" s="445"/>
      <c r="AC989" s="410"/>
    </row>
    <row r="990" spans="1:29" s="411" customFormat="1" ht="13.2" hidden="1">
      <c r="A990" s="420"/>
      <c r="AA990" s="445"/>
      <c r="AC990" s="410"/>
    </row>
    <row r="991" spans="1:29" s="411" customFormat="1" ht="13.2" hidden="1">
      <c r="A991" s="420"/>
      <c r="AA991" s="445"/>
      <c r="AC991" s="410"/>
    </row>
    <row r="992" spans="1:29" s="411" customFormat="1" ht="13.2" hidden="1">
      <c r="A992" s="420"/>
      <c r="AA992" s="445"/>
      <c r="AC992" s="410"/>
    </row>
    <row r="993" spans="1:29" s="411" customFormat="1" ht="13.2" hidden="1">
      <c r="A993" s="420"/>
      <c r="AA993" s="445"/>
      <c r="AC993" s="410"/>
    </row>
    <row r="994" spans="1:29" s="411" customFormat="1" ht="13.2" hidden="1">
      <c r="A994" s="420"/>
      <c r="AA994" s="445"/>
      <c r="AC994" s="410"/>
    </row>
    <row r="995" spans="1:29" s="411" customFormat="1" ht="13.2" hidden="1">
      <c r="A995" s="420"/>
      <c r="AA995" s="445"/>
      <c r="AC995" s="410"/>
    </row>
    <row r="996" spans="1:29" s="411" customFormat="1" ht="13.2" hidden="1">
      <c r="A996" s="420"/>
      <c r="AA996" s="445"/>
      <c r="AC996" s="410"/>
    </row>
    <row r="997" spans="1:29" s="411" customFormat="1" ht="13.2" hidden="1">
      <c r="A997" s="420"/>
      <c r="AA997" s="445"/>
      <c r="AC997" s="410"/>
    </row>
    <row r="998" spans="1:29" s="411" customFormat="1" ht="13.2" hidden="1">
      <c r="A998" s="420"/>
      <c r="AA998" s="445"/>
      <c r="AC998" s="410"/>
    </row>
    <row r="999" spans="1:29" s="411" customFormat="1" ht="13.2" hidden="1">
      <c r="A999" s="420"/>
      <c r="AA999" s="445"/>
      <c r="AC999" s="410"/>
    </row>
    <row r="1000" spans="1:29" s="411" customFormat="1" ht="13.2" hidden="1">
      <c r="A1000" s="420"/>
      <c r="AA1000" s="445"/>
      <c r="AC1000" s="410"/>
    </row>
    <row r="1001" spans="1:29" s="411" customFormat="1" ht="13.2" hidden="1">
      <c r="A1001" s="420"/>
      <c r="AA1001" s="445"/>
      <c r="AC1001" s="410"/>
    </row>
    <row r="1002" spans="1:29" s="411" customFormat="1" ht="13.2" hidden="1">
      <c r="A1002" s="420"/>
      <c r="AA1002" s="445"/>
      <c r="AC1002" s="410"/>
    </row>
    <row r="1003" spans="1:29" s="411" customFormat="1" ht="13.2" hidden="1">
      <c r="A1003" s="420"/>
      <c r="AA1003" s="445"/>
      <c r="AC1003" s="410"/>
    </row>
    <row r="1004" spans="1:29" s="411" customFormat="1" ht="13.2" hidden="1">
      <c r="A1004" s="420"/>
      <c r="AA1004" s="445"/>
      <c r="AC1004" s="410"/>
    </row>
    <row r="1005" spans="1:29" s="411" customFormat="1" ht="13.2" hidden="1">
      <c r="A1005" s="420"/>
      <c r="AA1005" s="445"/>
      <c r="AC1005" s="410"/>
    </row>
    <row r="1006" spans="1:29" s="411" customFormat="1" ht="13.2" hidden="1">
      <c r="A1006" s="420"/>
      <c r="AA1006" s="445"/>
      <c r="AC1006" s="410"/>
    </row>
    <row r="1007" spans="1:29" s="411" customFormat="1" ht="13.2" hidden="1">
      <c r="A1007" s="420"/>
      <c r="AA1007" s="445"/>
      <c r="AC1007" s="410"/>
    </row>
    <row r="1008" spans="1:29" s="411" customFormat="1" ht="13.2" hidden="1">
      <c r="A1008" s="420"/>
      <c r="AA1008" s="445"/>
      <c r="AC1008" s="410"/>
    </row>
    <row r="1009" spans="1:29" s="411" customFormat="1" ht="13.2" hidden="1">
      <c r="A1009" s="420"/>
      <c r="AA1009" s="445"/>
      <c r="AC1009" s="410"/>
    </row>
    <row r="1010" spans="1:29" s="411" customFormat="1" ht="13.2" hidden="1">
      <c r="A1010" s="420"/>
      <c r="AA1010" s="445"/>
      <c r="AC1010" s="410"/>
    </row>
    <row r="1011" spans="1:29" s="411" customFormat="1" ht="13.2" hidden="1">
      <c r="A1011" s="420"/>
      <c r="AA1011" s="445"/>
      <c r="AC1011" s="410"/>
    </row>
    <row r="1012" spans="1:29" s="411" customFormat="1" ht="13.2" hidden="1">
      <c r="A1012" s="420"/>
      <c r="AA1012" s="445"/>
      <c r="AC1012" s="410"/>
    </row>
    <row r="1013" spans="1:29" s="411" customFormat="1" ht="13.2" hidden="1">
      <c r="A1013" s="420"/>
      <c r="AA1013" s="445"/>
      <c r="AC1013" s="410"/>
    </row>
    <row r="1014" spans="1:29" s="411" customFormat="1" ht="13.2" hidden="1">
      <c r="A1014" s="420"/>
      <c r="AA1014" s="445"/>
      <c r="AC1014" s="410"/>
    </row>
    <row r="1015" spans="1:29" s="411" customFormat="1" ht="13.2" hidden="1">
      <c r="A1015" s="420"/>
      <c r="AA1015" s="445"/>
      <c r="AC1015" s="410"/>
    </row>
    <row r="1016" spans="1:29" s="411" customFormat="1" ht="13.2" hidden="1">
      <c r="A1016" s="420"/>
      <c r="AA1016" s="445"/>
      <c r="AC1016" s="410"/>
    </row>
    <row r="1017" spans="1:29" s="411" customFormat="1" ht="13.2" hidden="1">
      <c r="A1017" s="420"/>
      <c r="AA1017" s="445"/>
      <c r="AC1017" s="410"/>
    </row>
    <row r="1018" spans="1:29" s="411" customFormat="1" ht="13.2" hidden="1">
      <c r="A1018" s="420"/>
      <c r="AA1018" s="445"/>
      <c r="AC1018" s="410"/>
    </row>
    <row r="1019" spans="1:29" s="411" customFormat="1" ht="13.2" hidden="1">
      <c r="A1019" s="420"/>
      <c r="AA1019" s="445"/>
      <c r="AC1019" s="410"/>
    </row>
    <row r="1020" spans="1:29" s="411" customFormat="1" ht="13.2" hidden="1">
      <c r="A1020" s="420"/>
      <c r="AA1020" s="445"/>
      <c r="AC1020" s="410"/>
    </row>
    <row r="1021" spans="1:29" s="411" customFormat="1" ht="13.2" hidden="1">
      <c r="A1021" s="420"/>
      <c r="AA1021" s="445"/>
      <c r="AC1021" s="410"/>
    </row>
    <row r="1022" spans="1:29" s="411" customFormat="1" ht="13.2" hidden="1">
      <c r="A1022" s="420"/>
      <c r="AA1022" s="445"/>
      <c r="AC1022" s="410"/>
    </row>
    <row r="1023" spans="1:29" s="411" customFormat="1" ht="13.2" hidden="1">
      <c r="A1023" s="420"/>
      <c r="AA1023" s="445"/>
      <c r="AC1023" s="410"/>
    </row>
    <row r="1024" spans="1:29" s="411" customFormat="1" ht="13.2" hidden="1">
      <c r="A1024" s="420"/>
      <c r="AA1024" s="445"/>
      <c r="AC1024" s="410"/>
    </row>
    <row r="1025" spans="1:29" s="411" customFormat="1" ht="13.2" hidden="1">
      <c r="A1025" s="420"/>
      <c r="AA1025" s="445"/>
      <c r="AC1025" s="410"/>
    </row>
    <row r="1026" spans="1:29" s="411" customFormat="1" ht="13.2" hidden="1">
      <c r="A1026" s="420"/>
      <c r="AA1026" s="445"/>
      <c r="AC1026" s="410"/>
    </row>
    <row r="1027" spans="1:29" s="411" customFormat="1" ht="13.2" hidden="1">
      <c r="A1027" s="420"/>
      <c r="AA1027" s="445"/>
      <c r="AC1027" s="410"/>
    </row>
    <row r="1028" spans="1:29" s="411" customFormat="1" ht="13.2" hidden="1">
      <c r="A1028" s="420"/>
      <c r="AA1028" s="445"/>
      <c r="AC1028" s="410"/>
    </row>
    <row r="1029" spans="1:29" s="411" customFormat="1" ht="13.2" hidden="1">
      <c r="A1029" s="420"/>
      <c r="AA1029" s="445"/>
      <c r="AC1029" s="410"/>
    </row>
    <row r="1030" spans="1:29" s="411" customFormat="1" ht="13.2" hidden="1">
      <c r="A1030" s="420"/>
      <c r="AA1030" s="445"/>
      <c r="AC1030" s="410"/>
    </row>
    <row r="1031" spans="1:29" s="411" customFormat="1" ht="13.2" hidden="1">
      <c r="A1031" s="420"/>
      <c r="AA1031" s="445"/>
      <c r="AC1031" s="410"/>
    </row>
    <row r="1032" spans="1:29" s="411" customFormat="1" ht="13.2" hidden="1">
      <c r="A1032" s="420"/>
      <c r="AA1032" s="445"/>
      <c r="AC1032" s="410"/>
    </row>
    <row r="1033" spans="1:29" s="411" customFormat="1" ht="13.2" hidden="1">
      <c r="A1033" s="420"/>
      <c r="AA1033" s="445"/>
      <c r="AC1033" s="410"/>
    </row>
    <row r="1034" spans="1:29" s="411" customFormat="1" ht="13.2" hidden="1">
      <c r="A1034" s="420"/>
      <c r="AA1034" s="445"/>
      <c r="AC1034" s="410"/>
    </row>
    <row r="1035" spans="1:29" s="411" customFormat="1" ht="13.2" hidden="1">
      <c r="A1035" s="420"/>
      <c r="AA1035" s="445"/>
      <c r="AC1035" s="410"/>
    </row>
    <row r="1036" spans="1:29" s="411" customFormat="1" ht="13.2" hidden="1">
      <c r="A1036" s="420"/>
      <c r="AA1036" s="445"/>
      <c r="AC1036" s="410"/>
    </row>
    <row r="1037" spans="1:29" s="411" customFormat="1" ht="13.2" hidden="1">
      <c r="A1037" s="420"/>
      <c r="AA1037" s="445"/>
      <c r="AC1037" s="410"/>
    </row>
    <row r="1038" spans="1:29" s="411" customFormat="1" ht="13.2" hidden="1">
      <c r="A1038" s="420"/>
      <c r="AA1038" s="445"/>
      <c r="AC1038" s="410"/>
    </row>
    <row r="1039" spans="1:29" s="411" customFormat="1" ht="13.2" hidden="1">
      <c r="A1039" s="420"/>
      <c r="AA1039" s="445"/>
      <c r="AC1039" s="410"/>
    </row>
    <row r="1040" spans="1:29" s="411" customFormat="1" ht="13.2" hidden="1">
      <c r="A1040" s="420"/>
      <c r="AA1040" s="445"/>
      <c r="AC1040" s="410"/>
    </row>
    <row r="1041" spans="1:29" s="411" customFormat="1" ht="13.2" hidden="1">
      <c r="A1041" s="420"/>
      <c r="AA1041" s="445"/>
      <c r="AC1041" s="410"/>
    </row>
    <row r="1042" spans="1:29" s="411" customFormat="1" ht="13.2" hidden="1">
      <c r="A1042" s="420"/>
      <c r="AA1042" s="445"/>
      <c r="AC1042" s="410"/>
    </row>
    <row r="1043" spans="1:29" s="411" customFormat="1" ht="13.2" hidden="1">
      <c r="A1043" s="420"/>
      <c r="AA1043" s="445"/>
      <c r="AC1043" s="410"/>
    </row>
    <row r="1044" spans="1:29" s="411" customFormat="1" ht="13.2" hidden="1">
      <c r="A1044" s="420"/>
      <c r="AA1044" s="445"/>
      <c r="AC1044" s="410"/>
    </row>
    <row r="1045" spans="1:29" s="411" customFormat="1" ht="13.2" hidden="1">
      <c r="A1045" s="420"/>
      <c r="AA1045" s="445"/>
      <c r="AC1045" s="410"/>
    </row>
    <row r="1046" spans="1:29" s="411" customFormat="1" ht="13.2" hidden="1">
      <c r="A1046" s="420"/>
      <c r="AA1046" s="445"/>
      <c r="AC1046" s="410"/>
    </row>
    <row r="1047" spans="1:29" s="411" customFormat="1" ht="13.2" hidden="1">
      <c r="A1047" s="420"/>
      <c r="AA1047" s="445"/>
      <c r="AC1047" s="410"/>
    </row>
    <row r="1048" spans="1:29" s="411" customFormat="1" ht="13.2" hidden="1">
      <c r="A1048" s="420"/>
      <c r="AA1048" s="445"/>
      <c r="AC1048" s="410"/>
    </row>
    <row r="1049" spans="1:29" s="411" customFormat="1" ht="13.2" hidden="1">
      <c r="A1049" s="420"/>
      <c r="AA1049" s="445"/>
      <c r="AC1049" s="410"/>
    </row>
    <row r="1050" spans="1:29" s="411" customFormat="1" ht="13.2" hidden="1">
      <c r="A1050" s="420"/>
      <c r="AA1050" s="445"/>
      <c r="AC1050" s="410"/>
    </row>
    <row r="1051" spans="1:29" s="411" customFormat="1" ht="13.2" hidden="1">
      <c r="A1051" s="420"/>
      <c r="AA1051" s="445"/>
      <c r="AC1051" s="410"/>
    </row>
    <row r="1052" spans="1:29" s="411" customFormat="1" ht="13.2" hidden="1">
      <c r="A1052" s="420"/>
      <c r="AA1052" s="445"/>
      <c r="AC1052" s="410"/>
    </row>
    <row r="1053" spans="1:29" s="411" customFormat="1" ht="13.2" hidden="1">
      <c r="A1053" s="420"/>
      <c r="AA1053" s="445"/>
      <c r="AC1053" s="410"/>
    </row>
    <row r="1054" spans="1:29" s="411" customFormat="1" ht="13.2" hidden="1">
      <c r="A1054" s="420"/>
      <c r="AA1054" s="445"/>
      <c r="AC1054" s="410"/>
    </row>
    <row r="1055" spans="1:29" s="411" customFormat="1" ht="13.2" hidden="1">
      <c r="A1055" s="420"/>
      <c r="AA1055" s="445"/>
      <c r="AC1055" s="410"/>
    </row>
    <row r="1056" spans="1:29" s="411" customFormat="1" ht="13.2" hidden="1">
      <c r="A1056" s="420"/>
      <c r="AA1056" s="445"/>
      <c r="AC1056" s="410"/>
    </row>
    <row r="1057" spans="1:29" s="411" customFormat="1" ht="13.2" hidden="1">
      <c r="A1057" s="420"/>
      <c r="AA1057" s="445"/>
      <c r="AC1057" s="410"/>
    </row>
    <row r="1058" spans="1:29" s="411" customFormat="1" ht="13.2" hidden="1">
      <c r="A1058" s="420"/>
      <c r="AA1058" s="445"/>
      <c r="AC1058" s="410"/>
    </row>
    <row r="1059" spans="1:29" s="411" customFormat="1" ht="13.2" hidden="1">
      <c r="A1059" s="420"/>
      <c r="AA1059" s="445"/>
      <c r="AC1059" s="410"/>
    </row>
    <row r="1060" spans="1:29" s="411" customFormat="1" ht="13.2" hidden="1">
      <c r="A1060" s="420"/>
      <c r="AA1060" s="445"/>
      <c r="AC1060" s="410"/>
    </row>
    <row r="1061" spans="1:29" s="411" customFormat="1" ht="13.2" hidden="1">
      <c r="A1061" s="420"/>
      <c r="AA1061" s="445"/>
      <c r="AC1061" s="410"/>
    </row>
    <row r="1062" spans="1:29" s="411" customFormat="1" ht="13.2" hidden="1">
      <c r="A1062" s="420"/>
      <c r="AA1062" s="445"/>
      <c r="AC1062" s="410"/>
    </row>
    <row r="1063" spans="1:29" s="411" customFormat="1" ht="13.2" hidden="1">
      <c r="A1063" s="420"/>
      <c r="AA1063" s="445"/>
      <c r="AC1063" s="410"/>
    </row>
    <row r="1064" spans="1:29" s="411" customFormat="1" ht="13.2" hidden="1">
      <c r="A1064" s="420"/>
      <c r="AA1064" s="445"/>
      <c r="AC1064" s="410"/>
    </row>
    <row r="1065" spans="1:29" s="411" customFormat="1" ht="13.2" hidden="1">
      <c r="A1065" s="420"/>
      <c r="AA1065" s="445"/>
      <c r="AC1065" s="410"/>
    </row>
    <row r="1066" spans="1:29" s="411" customFormat="1" ht="13.2" hidden="1">
      <c r="A1066" s="420"/>
      <c r="AA1066" s="445"/>
      <c r="AC1066" s="410"/>
    </row>
    <row r="1067" spans="1:29" s="411" customFormat="1" ht="13.2" hidden="1">
      <c r="A1067" s="420"/>
      <c r="AA1067" s="445"/>
      <c r="AC1067" s="410"/>
    </row>
    <row r="1068" spans="1:29" s="411" customFormat="1" ht="13.2" hidden="1">
      <c r="A1068" s="420"/>
      <c r="AA1068" s="445"/>
      <c r="AC1068" s="410"/>
    </row>
    <row r="1069" spans="1:29" s="411" customFormat="1" ht="13.2" hidden="1">
      <c r="A1069" s="420"/>
      <c r="AA1069" s="445"/>
      <c r="AC1069" s="410"/>
    </row>
    <row r="1070" spans="1:29" s="411" customFormat="1" ht="13.2" hidden="1">
      <c r="A1070" s="420"/>
      <c r="AA1070" s="445"/>
      <c r="AC1070" s="410"/>
    </row>
    <row r="1071" spans="1:29" s="411" customFormat="1" ht="13.2" hidden="1">
      <c r="A1071" s="420"/>
      <c r="AA1071" s="445"/>
      <c r="AC1071" s="410"/>
    </row>
    <row r="1072" spans="1:29" s="411" customFormat="1" ht="13.2" hidden="1">
      <c r="A1072" s="420"/>
      <c r="AA1072" s="445"/>
      <c r="AC1072" s="410"/>
    </row>
    <row r="1073" spans="1:29" s="411" customFormat="1" ht="13.2" hidden="1">
      <c r="A1073" s="420"/>
      <c r="AA1073" s="445"/>
      <c r="AC1073" s="410"/>
    </row>
    <row r="1074" spans="1:29" s="411" customFormat="1" ht="13.2" hidden="1">
      <c r="A1074" s="420"/>
      <c r="AA1074" s="445"/>
      <c r="AC1074" s="410"/>
    </row>
    <row r="1075" spans="1:29" s="411" customFormat="1" ht="13.2" hidden="1">
      <c r="A1075" s="420"/>
      <c r="AA1075" s="445"/>
      <c r="AC1075" s="410"/>
    </row>
    <row r="1076" spans="1:29" s="411" customFormat="1" ht="13.2" hidden="1">
      <c r="A1076" s="420"/>
      <c r="AA1076" s="445"/>
      <c r="AC1076" s="410"/>
    </row>
    <row r="1077" spans="1:29" s="411" customFormat="1" ht="13.2" hidden="1">
      <c r="A1077" s="420"/>
      <c r="AA1077" s="445"/>
      <c r="AC1077" s="410"/>
    </row>
    <row r="1078" spans="1:29" s="411" customFormat="1" ht="13.2" hidden="1">
      <c r="A1078" s="420"/>
      <c r="AA1078" s="445"/>
      <c r="AC1078" s="410"/>
    </row>
    <row r="1079" spans="1:29" s="411" customFormat="1" ht="13.2" hidden="1">
      <c r="A1079" s="420"/>
      <c r="AA1079" s="445"/>
      <c r="AC1079" s="410"/>
    </row>
    <row r="1080" spans="1:29" s="411" customFormat="1" ht="13.2" hidden="1">
      <c r="A1080" s="420"/>
      <c r="AA1080" s="445"/>
      <c r="AC1080" s="410"/>
    </row>
    <row r="1081" spans="1:29" s="411" customFormat="1" ht="13.2" hidden="1">
      <c r="A1081" s="420"/>
      <c r="AA1081" s="445"/>
      <c r="AC1081" s="410"/>
    </row>
    <row r="1082" spans="1:29" s="411" customFormat="1" ht="13.2" hidden="1">
      <c r="A1082" s="420"/>
      <c r="AA1082" s="445"/>
      <c r="AC1082" s="410"/>
    </row>
    <row r="1083" spans="1:29" s="411" customFormat="1" ht="13.2" hidden="1">
      <c r="A1083" s="420"/>
      <c r="AA1083" s="445"/>
      <c r="AC1083" s="410"/>
    </row>
    <row r="1084" spans="1:29" s="411" customFormat="1" ht="13.2" hidden="1">
      <c r="A1084" s="420"/>
      <c r="AA1084" s="445"/>
      <c r="AC1084" s="410"/>
    </row>
    <row r="1085" spans="1:29" s="411" customFormat="1" ht="13.2" hidden="1">
      <c r="A1085" s="420"/>
      <c r="AA1085" s="445"/>
      <c r="AC1085" s="410"/>
    </row>
    <row r="1086" spans="1:29" s="411" customFormat="1" ht="13.2" hidden="1">
      <c r="A1086" s="420"/>
      <c r="AA1086" s="445"/>
      <c r="AC1086" s="410"/>
    </row>
    <row r="1087" spans="1:29" s="411" customFormat="1" ht="13.2" hidden="1">
      <c r="A1087" s="420"/>
      <c r="AA1087" s="445"/>
      <c r="AC1087" s="410"/>
    </row>
    <row r="1088" spans="1:29" s="411" customFormat="1" ht="13.2" hidden="1">
      <c r="A1088" s="420"/>
      <c r="AA1088" s="445"/>
      <c r="AC1088" s="410"/>
    </row>
    <row r="1089" spans="1:29" s="411" customFormat="1" ht="13.2" hidden="1">
      <c r="A1089" s="420"/>
      <c r="AA1089" s="445"/>
      <c r="AC1089" s="410"/>
    </row>
    <row r="1090" spans="1:29" s="411" customFormat="1" ht="13.2" hidden="1">
      <c r="A1090" s="420"/>
      <c r="AA1090" s="445"/>
      <c r="AC1090" s="410"/>
    </row>
    <row r="1091" spans="1:29" s="411" customFormat="1" ht="13.2" hidden="1">
      <c r="A1091" s="420"/>
      <c r="AA1091" s="445"/>
      <c r="AC1091" s="410"/>
    </row>
    <row r="1092" spans="1:29" s="411" customFormat="1" ht="13.2" hidden="1">
      <c r="A1092" s="420"/>
      <c r="AA1092" s="445"/>
      <c r="AC1092" s="410"/>
    </row>
    <row r="1093" spans="1:29" s="411" customFormat="1" ht="13.2" hidden="1">
      <c r="A1093" s="420"/>
      <c r="AA1093" s="445"/>
      <c r="AC1093" s="410"/>
    </row>
    <row r="1094" spans="1:29" s="411" customFormat="1" ht="13.2" hidden="1">
      <c r="A1094" s="420"/>
      <c r="AA1094" s="445"/>
      <c r="AC1094" s="410"/>
    </row>
    <row r="1095" spans="1:29" s="411" customFormat="1" ht="13.2" hidden="1">
      <c r="A1095" s="420"/>
      <c r="AA1095" s="445"/>
      <c r="AC1095" s="410"/>
    </row>
    <row r="1096" spans="1:29" s="411" customFormat="1" ht="13.2" hidden="1">
      <c r="A1096" s="420"/>
      <c r="AA1096" s="445"/>
      <c r="AC1096" s="410"/>
    </row>
    <row r="1097" spans="1:29" s="411" customFormat="1" ht="13.2" hidden="1">
      <c r="A1097" s="420"/>
      <c r="AA1097" s="445"/>
      <c r="AC1097" s="410"/>
    </row>
    <row r="1098" spans="1:29" s="411" customFormat="1" ht="13.2" hidden="1">
      <c r="A1098" s="420"/>
      <c r="AA1098" s="445"/>
      <c r="AC1098" s="410"/>
    </row>
    <row r="1099" spans="1:29" s="411" customFormat="1" ht="13.2" hidden="1">
      <c r="A1099" s="420"/>
      <c r="AA1099" s="445"/>
      <c r="AC1099" s="410"/>
    </row>
    <row r="1100" spans="1:29" s="411" customFormat="1" ht="13.2" hidden="1">
      <c r="A1100" s="420"/>
      <c r="AA1100" s="445"/>
      <c r="AC1100" s="410"/>
    </row>
    <row r="1101" spans="1:29" s="411" customFormat="1" ht="13.2" hidden="1">
      <c r="A1101" s="420"/>
      <c r="AA1101" s="445"/>
      <c r="AC1101" s="410"/>
    </row>
    <row r="1102" spans="1:29" s="411" customFormat="1" ht="13.2" hidden="1">
      <c r="A1102" s="420"/>
      <c r="AA1102" s="445"/>
      <c r="AC1102" s="410"/>
    </row>
    <row r="1103" spans="1:29" s="411" customFormat="1" ht="13.2" hidden="1">
      <c r="A1103" s="420"/>
      <c r="AA1103" s="445"/>
      <c r="AC1103" s="410"/>
    </row>
    <row r="1104" spans="1:29" s="411" customFormat="1" ht="13.2" hidden="1">
      <c r="A1104" s="420"/>
      <c r="AA1104" s="445"/>
      <c r="AC1104" s="410"/>
    </row>
    <row r="1105" spans="1:29" s="411" customFormat="1" ht="13.2" hidden="1">
      <c r="A1105" s="420"/>
      <c r="AA1105" s="445"/>
      <c r="AC1105" s="410"/>
    </row>
    <row r="1106" spans="1:29" s="411" customFormat="1" ht="13.2" hidden="1">
      <c r="A1106" s="420"/>
      <c r="AA1106" s="445"/>
      <c r="AC1106" s="410"/>
    </row>
    <row r="1107" spans="1:29" s="411" customFormat="1" ht="13.2" hidden="1">
      <c r="A1107" s="420"/>
      <c r="AA1107" s="445"/>
      <c r="AC1107" s="410"/>
    </row>
    <row r="1108" spans="1:29" s="411" customFormat="1" ht="13.2" hidden="1">
      <c r="A1108" s="420"/>
      <c r="AA1108" s="445"/>
      <c r="AC1108" s="410"/>
    </row>
    <row r="1109" spans="1:29" s="411" customFormat="1" ht="13.2" hidden="1">
      <c r="A1109" s="420"/>
      <c r="AA1109" s="445"/>
      <c r="AC1109" s="410"/>
    </row>
    <row r="1110" spans="1:29" s="411" customFormat="1" ht="13.2" hidden="1">
      <c r="A1110" s="420"/>
      <c r="AA1110" s="445"/>
      <c r="AC1110" s="410"/>
    </row>
    <row r="1111" spans="1:29" s="411" customFormat="1" ht="13.2" hidden="1">
      <c r="A1111" s="420"/>
      <c r="AA1111" s="445"/>
      <c r="AC1111" s="410"/>
    </row>
    <row r="1112" spans="1:29" s="411" customFormat="1" ht="13.2" hidden="1">
      <c r="A1112" s="420"/>
      <c r="AA1112" s="445"/>
      <c r="AC1112" s="410"/>
    </row>
    <row r="1113" spans="1:29" s="411" customFormat="1" ht="13.2" hidden="1">
      <c r="A1113" s="420"/>
      <c r="AA1113" s="445"/>
      <c r="AC1113" s="410"/>
    </row>
    <row r="1114" spans="1:29" s="411" customFormat="1" ht="13.2" hidden="1">
      <c r="A1114" s="420"/>
      <c r="AA1114" s="445"/>
      <c r="AC1114" s="410"/>
    </row>
    <row r="1115" spans="1:29" s="411" customFormat="1" ht="13.2" hidden="1">
      <c r="A1115" s="420"/>
      <c r="AA1115" s="445"/>
      <c r="AC1115" s="410"/>
    </row>
    <row r="1116" spans="1:29" s="411" customFormat="1" ht="13.2" hidden="1">
      <c r="A1116" s="420"/>
      <c r="AA1116" s="445"/>
      <c r="AC1116" s="410"/>
    </row>
    <row r="1117" spans="1:29" s="411" customFormat="1" ht="13.2" hidden="1">
      <c r="A1117" s="420"/>
      <c r="AA1117" s="445"/>
      <c r="AC1117" s="410"/>
    </row>
    <row r="1118" spans="1:29" s="411" customFormat="1" ht="13.2" hidden="1">
      <c r="A1118" s="420"/>
      <c r="AA1118" s="445"/>
      <c r="AC1118" s="410"/>
    </row>
    <row r="1119" spans="1:29" s="411" customFormat="1" ht="13.2" hidden="1">
      <c r="A1119" s="420"/>
      <c r="AA1119" s="445"/>
      <c r="AC1119" s="410"/>
    </row>
    <row r="1120" spans="1:29" s="411" customFormat="1" ht="13.2" hidden="1">
      <c r="A1120" s="420"/>
      <c r="AA1120" s="445"/>
      <c r="AC1120" s="410"/>
    </row>
    <row r="1121" spans="1:29" s="411" customFormat="1" ht="13.2" hidden="1">
      <c r="A1121" s="420"/>
      <c r="AA1121" s="445"/>
      <c r="AC1121" s="410"/>
    </row>
    <row r="1122" spans="1:29" s="411" customFormat="1" ht="13.2" hidden="1">
      <c r="A1122" s="420"/>
      <c r="AA1122" s="445"/>
      <c r="AC1122" s="410"/>
    </row>
    <row r="1123" spans="1:29" s="411" customFormat="1" ht="13.2" hidden="1">
      <c r="A1123" s="420"/>
      <c r="AA1123" s="445"/>
      <c r="AC1123" s="410"/>
    </row>
    <row r="1124" spans="1:29" s="411" customFormat="1" ht="13.2" hidden="1">
      <c r="A1124" s="420"/>
      <c r="AA1124" s="445"/>
      <c r="AC1124" s="410"/>
    </row>
    <row r="1125" spans="1:29" s="411" customFormat="1" ht="13.2" hidden="1">
      <c r="A1125" s="420"/>
      <c r="AA1125" s="445"/>
      <c r="AC1125" s="410"/>
    </row>
    <row r="1126" spans="1:29" s="411" customFormat="1" ht="13.2" hidden="1">
      <c r="A1126" s="420"/>
      <c r="AA1126" s="445"/>
      <c r="AC1126" s="410"/>
    </row>
    <row r="1127" spans="1:29" s="411" customFormat="1" ht="13.2" hidden="1">
      <c r="A1127" s="420"/>
      <c r="AA1127" s="445"/>
      <c r="AC1127" s="410"/>
    </row>
    <row r="1128" spans="1:29" s="411" customFormat="1" ht="13.2" hidden="1">
      <c r="A1128" s="420"/>
      <c r="AA1128" s="445"/>
      <c r="AC1128" s="410"/>
    </row>
    <row r="1129" spans="1:29" s="411" customFormat="1" ht="13.2" hidden="1">
      <c r="A1129" s="420"/>
      <c r="AA1129" s="445"/>
      <c r="AC1129" s="410"/>
    </row>
    <row r="1130" spans="1:29" s="411" customFormat="1" ht="13.2" hidden="1">
      <c r="A1130" s="420"/>
      <c r="AA1130" s="445"/>
      <c r="AC1130" s="410"/>
    </row>
    <row r="1131" spans="1:29" s="411" customFormat="1" ht="13.2" hidden="1">
      <c r="A1131" s="420"/>
      <c r="AA1131" s="445"/>
      <c r="AC1131" s="410"/>
    </row>
    <row r="1132" spans="1:29" s="411" customFormat="1" ht="13.2" hidden="1">
      <c r="A1132" s="420"/>
      <c r="AA1132" s="445"/>
      <c r="AC1132" s="410"/>
    </row>
    <row r="1133" spans="1:29" s="411" customFormat="1" ht="13.2" hidden="1">
      <c r="A1133" s="420"/>
      <c r="AA1133" s="445"/>
      <c r="AC1133" s="410"/>
    </row>
    <row r="1134" spans="1:29" s="411" customFormat="1" ht="13.2" hidden="1">
      <c r="A1134" s="420"/>
      <c r="AA1134" s="445"/>
      <c r="AC1134" s="410"/>
    </row>
    <row r="1135" spans="1:29" s="411" customFormat="1" ht="13.2" hidden="1">
      <c r="A1135" s="420"/>
      <c r="AA1135" s="445"/>
      <c r="AC1135" s="410"/>
    </row>
    <row r="1136" spans="1:29" s="411" customFormat="1" ht="13.2" hidden="1">
      <c r="A1136" s="420"/>
      <c r="AA1136" s="445"/>
      <c r="AC1136" s="410"/>
    </row>
    <row r="1137" spans="1:29" s="411" customFormat="1" ht="13.2" hidden="1">
      <c r="A1137" s="420"/>
      <c r="AA1137" s="445"/>
      <c r="AC1137" s="410"/>
    </row>
    <row r="1138" spans="1:29" s="411" customFormat="1" ht="13.2" hidden="1">
      <c r="A1138" s="420"/>
      <c r="AA1138" s="445"/>
      <c r="AC1138" s="410"/>
    </row>
    <row r="1139" spans="1:29" s="411" customFormat="1" ht="13.2" hidden="1">
      <c r="A1139" s="420"/>
      <c r="AA1139" s="445"/>
      <c r="AC1139" s="410"/>
    </row>
    <row r="1140" spans="1:29" s="411" customFormat="1" ht="13.2" hidden="1">
      <c r="A1140" s="420"/>
      <c r="AA1140" s="445"/>
      <c r="AC1140" s="410"/>
    </row>
    <row r="1141" spans="1:29" s="411" customFormat="1" ht="13.2" hidden="1">
      <c r="A1141" s="420"/>
      <c r="AA1141" s="445"/>
      <c r="AC1141" s="410"/>
    </row>
    <row r="1142" spans="1:29" s="411" customFormat="1" ht="13.2" hidden="1">
      <c r="A1142" s="420"/>
      <c r="AA1142" s="445"/>
      <c r="AC1142" s="410"/>
    </row>
    <row r="1143" spans="1:29" s="411" customFormat="1" ht="13.2" hidden="1">
      <c r="A1143" s="420"/>
      <c r="AA1143" s="445"/>
      <c r="AC1143" s="410"/>
    </row>
    <row r="1144" spans="1:29" s="411" customFormat="1" ht="13.2" hidden="1">
      <c r="A1144" s="420"/>
      <c r="AA1144" s="445"/>
      <c r="AC1144" s="410"/>
    </row>
    <row r="1145" spans="1:29" s="411" customFormat="1" ht="13.2" hidden="1">
      <c r="A1145" s="420"/>
      <c r="AA1145" s="445"/>
      <c r="AC1145" s="410"/>
    </row>
    <row r="1146" spans="1:29" s="411" customFormat="1" ht="13.2" hidden="1">
      <c r="A1146" s="420"/>
      <c r="AA1146" s="445"/>
      <c r="AC1146" s="410"/>
    </row>
    <row r="1147" spans="1:29" s="411" customFormat="1" ht="13.2" hidden="1">
      <c r="A1147" s="420"/>
      <c r="AA1147" s="445"/>
      <c r="AC1147" s="410"/>
    </row>
    <row r="1148" spans="1:29" s="411" customFormat="1" ht="13.2" hidden="1">
      <c r="A1148" s="420"/>
      <c r="AA1148" s="445"/>
      <c r="AC1148" s="410"/>
    </row>
    <row r="1149" spans="1:29" s="411" customFormat="1" ht="13.2" hidden="1">
      <c r="A1149" s="420"/>
      <c r="AA1149" s="445"/>
      <c r="AC1149" s="410"/>
    </row>
    <row r="1150" spans="1:29" s="411" customFormat="1" ht="13.2" hidden="1">
      <c r="A1150" s="420"/>
      <c r="AA1150" s="445"/>
      <c r="AC1150" s="410"/>
    </row>
    <row r="1151" spans="1:29" s="411" customFormat="1" ht="13.2" hidden="1">
      <c r="A1151" s="420"/>
      <c r="AA1151" s="445"/>
      <c r="AC1151" s="410"/>
    </row>
    <row r="1152" spans="1:29" s="411" customFormat="1" ht="13.2" hidden="1">
      <c r="A1152" s="420"/>
      <c r="AA1152" s="445"/>
      <c r="AC1152" s="410"/>
    </row>
    <row r="1153" spans="1:29" s="411" customFormat="1" ht="13.2" hidden="1">
      <c r="A1153" s="420"/>
      <c r="AA1153" s="445"/>
      <c r="AC1153" s="410"/>
    </row>
    <row r="1154" spans="1:29" s="411" customFormat="1" ht="13.2" hidden="1">
      <c r="A1154" s="420"/>
      <c r="AA1154" s="445"/>
      <c r="AC1154" s="410"/>
    </row>
    <row r="1155" spans="1:29" s="411" customFormat="1" ht="13.2" hidden="1">
      <c r="A1155" s="420"/>
      <c r="AA1155" s="445"/>
      <c r="AC1155" s="410"/>
    </row>
    <row r="1156" spans="1:29" s="411" customFormat="1" ht="13.2" hidden="1">
      <c r="A1156" s="420"/>
      <c r="AA1156" s="445"/>
      <c r="AC1156" s="410"/>
    </row>
    <row r="1157" spans="1:29" s="411" customFormat="1" ht="13.2" hidden="1">
      <c r="A1157" s="420"/>
      <c r="AA1157" s="445"/>
      <c r="AC1157" s="410"/>
    </row>
    <row r="1158" spans="1:29" s="411" customFormat="1" ht="13.2" hidden="1">
      <c r="A1158" s="420"/>
      <c r="AA1158" s="445"/>
      <c r="AC1158" s="410"/>
    </row>
    <row r="1159" spans="1:29" s="411" customFormat="1" ht="13.2" hidden="1">
      <c r="A1159" s="420"/>
      <c r="AA1159" s="445"/>
      <c r="AC1159" s="410"/>
    </row>
    <row r="1160" spans="1:29" s="411" customFormat="1" ht="13.2" hidden="1">
      <c r="A1160" s="420"/>
      <c r="AA1160" s="445"/>
      <c r="AC1160" s="410"/>
    </row>
    <row r="1161" spans="1:29" s="411" customFormat="1" ht="13.2" hidden="1">
      <c r="A1161" s="420"/>
      <c r="AA1161" s="445"/>
      <c r="AC1161" s="410"/>
    </row>
    <row r="1162" spans="1:29" s="411" customFormat="1" ht="13.2" hidden="1">
      <c r="A1162" s="420"/>
      <c r="AA1162" s="445"/>
      <c r="AC1162" s="410"/>
    </row>
    <row r="1163" spans="1:29" s="411" customFormat="1" ht="13.2" hidden="1">
      <c r="A1163" s="420"/>
      <c r="AA1163" s="445"/>
      <c r="AC1163" s="410"/>
    </row>
    <row r="1164" spans="1:29" s="411" customFormat="1" ht="13.2" hidden="1">
      <c r="A1164" s="420"/>
      <c r="AA1164" s="445"/>
      <c r="AC1164" s="410"/>
    </row>
    <row r="1165" spans="1:29" s="411" customFormat="1" ht="13.2" hidden="1">
      <c r="A1165" s="420"/>
      <c r="AA1165" s="445"/>
      <c r="AC1165" s="410"/>
    </row>
    <row r="1166" spans="1:29" s="411" customFormat="1" ht="13.2" hidden="1">
      <c r="A1166" s="420"/>
      <c r="AA1166" s="445"/>
      <c r="AC1166" s="410"/>
    </row>
    <row r="1167" spans="1:29" s="411" customFormat="1" ht="13.2" hidden="1">
      <c r="A1167" s="420"/>
      <c r="AA1167" s="445"/>
      <c r="AC1167" s="410"/>
    </row>
    <row r="1168" spans="1:29" s="411" customFormat="1" ht="13.2" hidden="1">
      <c r="A1168" s="420"/>
      <c r="AA1168" s="445"/>
      <c r="AC1168" s="410"/>
    </row>
    <row r="1169" spans="1:29" s="411" customFormat="1" ht="13.2" hidden="1">
      <c r="A1169" s="420"/>
      <c r="AA1169" s="445"/>
      <c r="AC1169" s="410"/>
    </row>
    <row r="1170" spans="1:29" s="411" customFormat="1" ht="13.2" hidden="1">
      <c r="A1170" s="420"/>
      <c r="AA1170" s="445"/>
      <c r="AC1170" s="410"/>
    </row>
    <row r="1171" spans="1:29" s="411" customFormat="1" ht="13.2" hidden="1">
      <c r="A1171" s="420"/>
      <c r="AA1171" s="445"/>
      <c r="AC1171" s="410"/>
    </row>
    <row r="1172" spans="1:29" s="411" customFormat="1" ht="13.2" hidden="1">
      <c r="A1172" s="420"/>
      <c r="AA1172" s="445"/>
      <c r="AC1172" s="410"/>
    </row>
    <row r="1173" spans="1:29" s="411" customFormat="1" ht="13.2" hidden="1">
      <c r="A1173" s="420"/>
      <c r="AA1173" s="445"/>
      <c r="AC1173" s="410"/>
    </row>
    <row r="1174" spans="1:29" s="411" customFormat="1" ht="13.2" hidden="1">
      <c r="A1174" s="420"/>
      <c r="AA1174" s="445"/>
      <c r="AC1174" s="410"/>
    </row>
    <row r="1175" spans="1:29" s="411" customFormat="1" ht="13.2" hidden="1">
      <c r="A1175" s="420"/>
      <c r="AA1175" s="445"/>
      <c r="AC1175" s="410"/>
    </row>
    <row r="1176" spans="1:29" s="411" customFormat="1" ht="13.2" hidden="1">
      <c r="A1176" s="420"/>
      <c r="AA1176" s="445"/>
      <c r="AC1176" s="410"/>
    </row>
    <row r="1177" spans="1:29" s="411" customFormat="1" ht="13.2" hidden="1">
      <c r="A1177" s="420"/>
      <c r="AA1177" s="445"/>
      <c r="AC1177" s="410"/>
    </row>
    <row r="1178" spans="1:29" s="411" customFormat="1" ht="13.2" hidden="1">
      <c r="A1178" s="420"/>
      <c r="AA1178" s="445"/>
      <c r="AC1178" s="410"/>
    </row>
    <row r="1179" spans="1:29" s="411" customFormat="1" ht="13.2" hidden="1">
      <c r="A1179" s="420"/>
      <c r="AA1179" s="445"/>
      <c r="AC1179" s="410"/>
    </row>
    <row r="1180" spans="1:29" s="411" customFormat="1" ht="13.2" hidden="1">
      <c r="A1180" s="420"/>
      <c r="AA1180" s="445"/>
      <c r="AC1180" s="410"/>
    </row>
    <row r="1181" spans="1:29" s="411" customFormat="1" ht="13.2" hidden="1">
      <c r="A1181" s="420"/>
      <c r="AA1181" s="445"/>
      <c r="AC1181" s="410"/>
    </row>
    <row r="1182" spans="1:29" s="411" customFormat="1" ht="13.2" hidden="1">
      <c r="A1182" s="420"/>
      <c r="AA1182" s="445"/>
      <c r="AC1182" s="410"/>
    </row>
    <row r="1183" spans="1:29" s="411" customFormat="1" ht="13.2" hidden="1">
      <c r="A1183" s="420"/>
      <c r="AA1183" s="445"/>
      <c r="AC1183" s="410"/>
    </row>
    <row r="1184" spans="1:29" s="411" customFormat="1" ht="13.2" hidden="1">
      <c r="A1184" s="420"/>
      <c r="AA1184" s="445"/>
      <c r="AC1184" s="410"/>
    </row>
    <row r="1185" spans="1:29" s="411" customFormat="1" ht="13.2" hidden="1">
      <c r="A1185" s="420"/>
      <c r="AA1185" s="445"/>
      <c r="AC1185" s="410"/>
    </row>
    <row r="1186" spans="1:29" s="411" customFormat="1" ht="13.2" hidden="1">
      <c r="A1186" s="420"/>
      <c r="AA1186" s="445"/>
      <c r="AC1186" s="410"/>
    </row>
    <row r="1187" spans="1:29" s="411" customFormat="1" ht="13.2" hidden="1">
      <c r="A1187" s="420"/>
      <c r="AA1187" s="445"/>
      <c r="AC1187" s="410"/>
    </row>
    <row r="1188" spans="1:29" s="411" customFormat="1" ht="13.2" hidden="1">
      <c r="A1188" s="420"/>
      <c r="AA1188" s="445"/>
      <c r="AC1188" s="410"/>
    </row>
    <row r="1189" spans="1:29" s="411" customFormat="1" ht="13.2" hidden="1">
      <c r="A1189" s="420"/>
      <c r="AA1189" s="445"/>
      <c r="AC1189" s="410"/>
    </row>
    <row r="1190" spans="1:29" s="411" customFormat="1" ht="13.2" hidden="1">
      <c r="A1190" s="420"/>
      <c r="AA1190" s="445"/>
      <c r="AC1190" s="410"/>
    </row>
    <row r="1191" spans="1:29" s="411" customFormat="1" ht="13.2" hidden="1">
      <c r="A1191" s="420"/>
      <c r="AA1191" s="445"/>
      <c r="AC1191" s="410"/>
    </row>
    <row r="1192" spans="1:29" s="411" customFormat="1" ht="13.2" hidden="1">
      <c r="A1192" s="420"/>
      <c r="AA1192" s="445"/>
      <c r="AC1192" s="410"/>
    </row>
    <row r="1193" spans="1:29" s="411" customFormat="1" ht="13.2" hidden="1">
      <c r="A1193" s="420"/>
      <c r="AA1193" s="445"/>
      <c r="AC1193" s="410"/>
    </row>
    <row r="1194" spans="1:29" s="411" customFormat="1" ht="13.2" hidden="1">
      <c r="A1194" s="420"/>
      <c r="AA1194" s="445"/>
      <c r="AC1194" s="410"/>
    </row>
    <row r="1195" spans="1:29" s="411" customFormat="1" ht="13.2" hidden="1">
      <c r="A1195" s="420"/>
      <c r="AA1195" s="445"/>
      <c r="AC1195" s="410"/>
    </row>
    <row r="1196" spans="1:29" s="411" customFormat="1" ht="13.2" hidden="1">
      <c r="A1196" s="420"/>
      <c r="AA1196" s="445"/>
      <c r="AC1196" s="410"/>
    </row>
    <row r="1197" spans="1:29" s="411" customFormat="1" ht="13.2" hidden="1">
      <c r="A1197" s="420"/>
      <c r="AA1197" s="445"/>
      <c r="AC1197" s="410"/>
    </row>
    <row r="1198" spans="1:29" s="411" customFormat="1" ht="13.2" hidden="1">
      <c r="A1198" s="420"/>
      <c r="AA1198" s="445"/>
      <c r="AC1198" s="410"/>
    </row>
    <row r="1199" spans="1:29" s="411" customFormat="1" ht="13.2" hidden="1">
      <c r="A1199" s="420"/>
      <c r="AA1199" s="445"/>
      <c r="AC1199" s="410"/>
    </row>
    <row r="1200" spans="1:29" s="411" customFormat="1" ht="13.2" hidden="1">
      <c r="A1200" s="420"/>
      <c r="AA1200" s="445"/>
      <c r="AC1200" s="410"/>
    </row>
    <row r="1201" spans="1:29" s="411" customFormat="1" ht="13.2" hidden="1">
      <c r="A1201" s="420"/>
      <c r="AA1201" s="445"/>
      <c r="AC1201" s="410"/>
    </row>
    <row r="1202" spans="1:29" s="411" customFormat="1" ht="13.2" hidden="1">
      <c r="A1202" s="420"/>
      <c r="AA1202" s="445"/>
      <c r="AC1202" s="410"/>
    </row>
    <row r="1203" spans="1:29" s="411" customFormat="1" ht="13.2" hidden="1">
      <c r="A1203" s="420"/>
      <c r="AA1203" s="445"/>
      <c r="AC1203" s="410"/>
    </row>
    <row r="1204" spans="1:29" s="411" customFormat="1" ht="13.2" hidden="1">
      <c r="A1204" s="420"/>
      <c r="AA1204" s="445"/>
      <c r="AC1204" s="410"/>
    </row>
    <row r="1205" spans="1:29" s="411" customFormat="1" ht="13.2" hidden="1">
      <c r="A1205" s="420"/>
      <c r="AA1205" s="445"/>
      <c r="AC1205" s="410"/>
    </row>
    <row r="1206" spans="1:29" s="411" customFormat="1" ht="13.2" hidden="1">
      <c r="A1206" s="420"/>
      <c r="AA1206" s="445"/>
      <c r="AC1206" s="410"/>
    </row>
    <row r="1207" spans="1:29" s="411" customFormat="1" ht="13.2" hidden="1">
      <c r="A1207" s="420"/>
      <c r="AA1207" s="445"/>
      <c r="AC1207" s="410"/>
    </row>
    <row r="1208" spans="1:29" s="411" customFormat="1" ht="13.2" hidden="1">
      <c r="A1208" s="420"/>
      <c r="AA1208" s="445"/>
      <c r="AC1208" s="410"/>
    </row>
    <row r="1209" spans="1:29" s="411" customFormat="1" ht="13.2" hidden="1">
      <c r="A1209" s="420"/>
      <c r="AA1209" s="445"/>
      <c r="AC1209" s="410"/>
    </row>
    <row r="1210" spans="1:29" s="411" customFormat="1" ht="13.2" hidden="1">
      <c r="A1210" s="420"/>
      <c r="AA1210" s="445"/>
      <c r="AC1210" s="410"/>
    </row>
    <row r="1211" spans="1:29" s="411" customFormat="1" ht="13.2" hidden="1">
      <c r="A1211" s="420"/>
      <c r="AA1211" s="445"/>
      <c r="AC1211" s="410"/>
    </row>
    <row r="1212" spans="1:29" s="411" customFormat="1" ht="13.2" hidden="1">
      <c r="A1212" s="420"/>
      <c r="AA1212" s="445"/>
      <c r="AC1212" s="410"/>
    </row>
    <row r="1213" spans="1:29" s="411" customFormat="1" ht="13.2" hidden="1">
      <c r="A1213" s="420"/>
      <c r="AA1213" s="445"/>
      <c r="AC1213" s="410"/>
    </row>
    <row r="1214" spans="1:29" s="411" customFormat="1" ht="13.2" hidden="1">
      <c r="A1214" s="420"/>
      <c r="AA1214" s="445"/>
      <c r="AC1214" s="410"/>
    </row>
    <row r="1215" spans="1:29" s="411" customFormat="1" ht="13.2" hidden="1">
      <c r="A1215" s="420"/>
      <c r="AA1215" s="445"/>
      <c r="AC1215" s="410"/>
    </row>
    <row r="1216" spans="1:29" s="411" customFormat="1" ht="13.2" hidden="1">
      <c r="A1216" s="420"/>
      <c r="AA1216" s="445"/>
      <c r="AC1216" s="410"/>
    </row>
    <row r="1217" spans="1:29" s="411" customFormat="1" ht="13.2" hidden="1">
      <c r="A1217" s="420"/>
      <c r="AA1217" s="445"/>
      <c r="AC1217" s="410"/>
    </row>
    <row r="1218" spans="1:29" s="411" customFormat="1" ht="13.2" hidden="1">
      <c r="A1218" s="420"/>
      <c r="AA1218" s="445"/>
      <c r="AC1218" s="410"/>
    </row>
    <row r="1219" spans="1:29" s="411" customFormat="1" ht="13.2" hidden="1">
      <c r="A1219" s="420"/>
      <c r="AA1219" s="445"/>
      <c r="AC1219" s="410"/>
    </row>
    <row r="1220" spans="1:29" s="411" customFormat="1" ht="13.2" hidden="1">
      <c r="A1220" s="420"/>
      <c r="AA1220" s="445"/>
      <c r="AC1220" s="410"/>
    </row>
    <row r="1221" spans="1:29" s="411" customFormat="1" ht="13.2" hidden="1">
      <c r="A1221" s="420"/>
      <c r="AA1221" s="445"/>
      <c r="AC1221" s="410"/>
    </row>
    <row r="1222" spans="1:29" s="411" customFormat="1" ht="13.2" hidden="1">
      <c r="A1222" s="420"/>
      <c r="AA1222" s="445"/>
      <c r="AC1222" s="410"/>
    </row>
    <row r="1223" spans="1:29" s="411" customFormat="1" ht="13.2" hidden="1">
      <c r="A1223" s="420"/>
      <c r="AA1223" s="445"/>
      <c r="AC1223" s="410"/>
    </row>
    <row r="1224" spans="1:29" s="411" customFormat="1" ht="13.2" hidden="1">
      <c r="A1224" s="420"/>
      <c r="AA1224" s="445"/>
      <c r="AC1224" s="410"/>
    </row>
    <row r="1225" spans="1:29" s="411" customFormat="1" ht="13.2" hidden="1">
      <c r="A1225" s="420"/>
      <c r="AA1225" s="445"/>
      <c r="AC1225" s="410"/>
    </row>
    <row r="1226" spans="1:29" s="411" customFormat="1" ht="13.2" hidden="1">
      <c r="A1226" s="420"/>
      <c r="AA1226" s="445"/>
      <c r="AC1226" s="410"/>
    </row>
    <row r="1227" spans="1:29" s="411" customFormat="1" ht="13.2" hidden="1">
      <c r="A1227" s="420"/>
      <c r="AA1227" s="445"/>
      <c r="AC1227" s="410"/>
    </row>
    <row r="1228" spans="1:29" s="411" customFormat="1" ht="13.2" hidden="1">
      <c r="A1228" s="420"/>
      <c r="AA1228" s="445"/>
      <c r="AC1228" s="410"/>
    </row>
    <row r="1229" spans="1:29" s="411" customFormat="1" ht="13.2" hidden="1">
      <c r="A1229" s="420"/>
      <c r="AA1229" s="445"/>
      <c r="AC1229" s="410"/>
    </row>
    <row r="1230" spans="1:29" s="411" customFormat="1" ht="13.2" hidden="1">
      <c r="A1230" s="420"/>
      <c r="AA1230" s="445"/>
      <c r="AC1230" s="410"/>
    </row>
    <row r="1231" spans="1:29" s="411" customFormat="1" ht="13.2" hidden="1">
      <c r="A1231" s="420"/>
      <c r="AA1231" s="445"/>
      <c r="AC1231" s="410"/>
    </row>
    <row r="1232" spans="1:29" s="411" customFormat="1" ht="13.2" hidden="1">
      <c r="A1232" s="420"/>
      <c r="AA1232" s="445"/>
      <c r="AC1232" s="410"/>
    </row>
    <row r="1233" spans="1:29" s="411" customFormat="1" ht="13.2" hidden="1">
      <c r="A1233" s="420"/>
      <c r="AA1233" s="445"/>
      <c r="AC1233" s="410"/>
    </row>
    <row r="1234" spans="1:29" s="411" customFormat="1" ht="13.2" hidden="1">
      <c r="A1234" s="420"/>
      <c r="AA1234" s="445"/>
      <c r="AC1234" s="410"/>
    </row>
    <row r="1235" spans="1:29" s="411" customFormat="1" ht="13.2" hidden="1">
      <c r="A1235" s="420"/>
      <c r="AA1235" s="445"/>
      <c r="AC1235" s="410"/>
    </row>
    <row r="1236" spans="1:29" s="411" customFormat="1" ht="13.2" hidden="1">
      <c r="A1236" s="420"/>
      <c r="AA1236" s="445"/>
      <c r="AC1236" s="410"/>
    </row>
    <row r="1237" spans="1:29" s="411" customFormat="1" ht="13.2" hidden="1">
      <c r="A1237" s="420"/>
      <c r="AA1237" s="445"/>
      <c r="AC1237" s="410"/>
    </row>
    <row r="1238" spans="1:29" s="411" customFormat="1" ht="13.2" hidden="1">
      <c r="A1238" s="420"/>
      <c r="AA1238" s="445"/>
      <c r="AC1238" s="410"/>
    </row>
    <row r="1239" spans="1:29" s="411" customFormat="1" ht="13.2" hidden="1">
      <c r="A1239" s="420"/>
      <c r="AA1239" s="445"/>
      <c r="AC1239" s="410"/>
    </row>
    <row r="1240" spans="1:29" s="411" customFormat="1" ht="13.2" hidden="1">
      <c r="A1240" s="420"/>
      <c r="AA1240" s="445"/>
      <c r="AC1240" s="410"/>
    </row>
    <row r="1241" spans="1:29" s="411" customFormat="1" ht="13.2" hidden="1">
      <c r="A1241" s="420"/>
      <c r="AA1241" s="445"/>
      <c r="AC1241" s="410"/>
    </row>
    <row r="1242" spans="1:29" s="411" customFormat="1" ht="13.2" hidden="1">
      <c r="A1242" s="420"/>
      <c r="AA1242" s="445"/>
      <c r="AC1242" s="410"/>
    </row>
    <row r="1243" spans="1:29" s="411" customFormat="1" ht="13.2" hidden="1">
      <c r="A1243" s="420"/>
      <c r="AA1243" s="445"/>
      <c r="AC1243" s="410"/>
    </row>
    <row r="1244" spans="1:29" s="411" customFormat="1" ht="13.2" hidden="1">
      <c r="A1244" s="420"/>
      <c r="AA1244" s="445"/>
      <c r="AC1244" s="410"/>
    </row>
    <row r="1245" spans="1:29" s="411" customFormat="1" ht="13.2" hidden="1">
      <c r="A1245" s="420"/>
      <c r="AA1245" s="445"/>
      <c r="AC1245" s="410"/>
    </row>
    <row r="1246" spans="1:29" s="411" customFormat="1" ht="13.2" hidden="1">
      <c r="A1246" s="420"/>
      <c r="AA1246" s="445"/>
      <c r="AC1246" s="410"/>
    </row>
    <row r="1247" spans="1:29" s="411" customFormat="1" ht="13.2" hidden="1">
      <c r="A1247" s="420"/>
      <c r="AA1247" s="445"/>
      <c r="AC1247" s="410"/>
    </row>
    <row r="1248" spans="1:29" s="411" customFormat="1" ht="13.2" hidden="1">
      <c r="A1248" s="420"/>
      <c r="AA1248" s="445"/>
      <c r="AC1248" s="410"/>
    </row>
    <row r="1249" spans="1:29" s="411" customFormat="1" ht="13.2" hidden="1">
      <c r="A1249" s="420"/>
      <c r="AA1249" s="445"/>
      <c r="AC1249" s="410"/>
    </row>
    <row r="1250" spans="1:29" s="411" customFormat="1" ht="13.2" hidden="1">
      <c r="A1250" s="420"/>
      <c r="AA1250" s="445"/>
      <c r="AC1250" s="410"/>
    </row>
    <row r="1251" spans="1:29" s="411" customFormat="1" ht="13.2" hidden="1">
      <c r="A1251" s="420"/>
      <c r="AA1251" s="445"/>
      <c r="AC1251" s="410"/>
    </row>
    <row r="1252" spans="1:29" s="411" customFormat="1" ht="13.2" hidden="1">
      <c r="A1252" s="420"/>
      <c r="AA1252" s="445"/>
      <c r="AC1252" s="410"/>
    </row>
    <row r="1253" spans="1:29" s="411" customFormat="1" ht="13.2" hidden="1">
      <c r="A1253" s="420"/>
      <c r="AA1253" s="445"/>
      <c r="AC1253" s="410"/>
    </row>
    <row r="1254" spans="1:29" s="411" customFormat="1" ht="13.2" hidden="1">
      <c r="A1254" s="420"/>
      <c r="AA1254" s="445"/>
      <c r="AC1254" s="410"/>
    </row>
    <row r="1255" spans="1:29" s="411" customFormat="1" ht="13.2" hidden="1">
      <c r="A1255" s="420"/>
      <c r="AA1255" s="445"/>
      <c r="AC1255" s="410"/>
    </row>
    <row r="1256" spans="1:29" s="411" customFormat="1" ht="13.2" hidden="1">
      <c r="A1256" s="420"/>
      <c r="AA1256" s="445"/>
      <c r="AC1256" s="410"/>
    </row>
    <row r="1257" spans="1:29" s="411" customFormat="1" ht="13.2" hidden="1">
      <c r="A1257" s="420"/>
      <c r="AA1257" s="445"/>
      <c r="AC1257" s="410"/>
    </row>
    <row r="1258" spans="1:29" s="411" customFormat="1" ht="13.2" hidden="1">
      <c r="A1258" s="420"/>
      <c r="AA1258" s="445"/>
      <c r="AC1258" s="410"/>
    </row>
    <row r="1259" spans="1:29" s="411" customFormat="1" ht="13.2" hidden="1">
      <c r="A1259" s="420"/>
      <c r="AA1259" s="445"/>
      <c r="AC1259" s="410"/>
    </row>
    <row r="1260" spans="1:29" s="411" customFormat="1" ht="13.2" hidden="1">
      <c r="A1260" s="420"/>
      <c r="AA1260" s="445"/>
      <c r="AC1260" s="410"/>
    </row>
    <row r="1261" spans="1:29" s="411" customFormat="1" ht="13.2" hidden="1">
      <c r="A1261" s="420"/>
      <c r="AA1261" s="445"/>
      <c r="AC1261" s="410"/>
    </row>
    <row r="1262" spans="1:29" s="411" customFormat="1" ht="13.2" hidden="1">
      <c r="A1262" s="420"/>
      <c r="AA1262" s="445"/>
      <c r="AC1262" s="410"/>
    </row>
    <row r="1263" spans="1:29" s="411" customFormat="1" ht="13.2" hidden="1">
      <c r="A1263" s="420"/>
      <c r="AA1263" s="445"/>
      <c r="AC1263" s="410"/>
    </row>
    <row r="1264" spans="1:29" s="411" customFormat="1" ht="13.2" hidden="1">
      <c r="A1264" s="420"/>
      <c r="AA1264" s="445"/>
      <c r="AC1264" s="410"/>
    </row>
    <row r="1265" spans="1:29" s="411" customFormat="1" ht="13.2" hidden="1">
      <c r="A1265" s="420"/>
      <c r="AA1265" s="445"/>
      <c r="AC1265" s="410"/>
    </row>
    <row r="1266" spans="1:29" s="411" customFormat="1" ht="13.2" hidden="1">
      <c r="A1266" s="420"/>
      <c r="AA1266" s="445"/>
      <c r="AC1266" s="410"/>
    </row>
    <row r="1267" spans="1:29" s="411" customFormat="1" ht="13.2" hidden="1">
      <c r="A1267" s="420"/>
      <c r="AA1267" s="445"/>
      <c r="AC1267" s="410"/>
    </row>
    <row r="1268" spans="1:29" s="411" customFormat="1" ht="13.2" hidden="1">
      <c r="A1268" s="420"/>
      <c r="AA1268" s="445"/>
      <c r="AC1268" s="410"/>
    </row>
    <row r="1269" spans="1:29" s="411" customFormat="1" ht="13.2" hidden="1">
      <c r="A1269" s="420"/>
      <c r="AA1269" s="445"/>
      <c r="AC1269" s="410"/>
    </row>
    <row r="1270" spans="1:29" s="411" customFormat="1" ht="13.2" hidden="1">
      <c r="A1270" s="420"/>
      <c r="AA1270" s="445"/>
      <c r="AC1270" s="410"/>
    </row>
    <row r="1271" spans="1:29" s="411" customFormat="1" ht="13.2" hidden="1">
      <c r="A1271" s="420"/>
      <c r="AA1271" s="445"/>
      <c r="AC1271" s="410"/>
    </row>
    <row r="1272" spans="1:29" s="411" customFormat="1" ht="13.2" hidden="1">
      <c r="A1272" s="420"/>
      <c r="AA1272" s="445"/>
      <c r="AC1272" s="410"/>
    </row>
    <row r="1273" spans="1:29" s="411" customFormat="1" ht="13.2" hidden="1">
      <c r="A1273" s="420"/>
      <c r="AA1273" s="445"/>
      <c r="AC1273" s="410"/>
    </row>
    <row r="1274" spans="1:29" s="411" customFormat="1" ht="13.2" hidden="1">
      <c r="A1274" s="420"/>
      <c r="AA1274" s="445"/>
      <c r="AC1274" s="410"/>
    </row>
    <row r="1275" spans="1:29" s="411" customFormat="1" ht="13.2" hidden="1">
      <c r="A1275" s="420"/>
      <c r="AA1275" s="445"/>
      <c r="AC1275" s="410"/>
    </row>
    <row r="1276" spans="1:29" s="411" customFormat="1" ht="13.2" hidden="1">
      <c r="A1276" s="420"/>
      <c r="AA1276" s="445"/>
      <c r="AC1276" s="410"/>
    </row>
    <row r="1277" spans="1:29" s="411" customFormat="1" ht="13.2" hidden="1">
      <c r="A1277" s="420"/>
      <c r="AA1277" s="445"/>
      <c r="AC1277" s="410"/>
    </row>
    <row r="1278" spans="1:29" s="411" customFormat="1" ht="13.2" hidden="1">
      <c r="A1278" s="420"/>
      <c r="AA1278" s="445"/>
      <c r="AC1278" s="410"/>
    </row>
    <row r="1279" spans="1:29" s="411" customFormat="1" ht="13.2" hidden="1">
      <c r="A1279" s="420"/>
      <c r="AA1279" s="445"/>
      <c r="AC1279" s="410"/>
    </row>
    <row r="1280" spans="1:29" s="411" customFormat="1" ht="13.2" hidden="1">
      <c r="A1280" s="420"/>
      <c r="AA1280" s="445"/>
      <c r="AC1280" s="410"/>
    </row>
    <row r="1281" spans="1:29" s="411" customFormat="1" ht="13.2" hidden="1">
      <c r="A1281" s="420"/>
      <c r="AA1281" s="445"/>
      <c r="AC1281" s="410"/>
    </row>
    <row r="1282" spans="1:29" s="411" customFormat="1" ht="13.2" hidden="1">
      <c r="A1282" s="420"/>
      <c r="AA1282" s="445"/>
      <c r="AC1282" s="410"/>
    </row>
    <row r="1283" spans="1:29" s="411" customFormat="1" ht="13.2" hidden="1">
      <c r="A1283" s="420"/>
      <c r="AA1283" s="445"/>
      <c r="AC1283" s="410"/>
    </row>
    <row r="1284" spans="1:29" s="411" customFormat="1" ht="13.2" hidden="1">
      <c r="A1284" s="420"/>
      <c r="AA1284" s="445"/>
      <c r="AC1284" s="410"/>
    </row>
    <row r="1285" spans="1:29" s="411" customFormat="1" ht="13.2" hidden="1">
      <c r="A1285" s="420"/>
      <c r="AA1285" s="445"/>
      <c r="AC1285" s="410"/>
    </row>
    <row r="1286" spans="1:29" s="411" customFormat="1" ht="13.2" hidden="1">
      <c r="A1286" s="420"/>
      <c r="AA1286" s="445"/>
      <c r="AC1286" s="410"/>
    </row>
    <row r="1287" spans="1:29" s="411" customFormat="1" ht="13.2" hidden="1">
      <c r="A1287" s="420"/>
      <c r="AA1287" s="445"/>
      <c r="AC1287" s="410"/>
    </row>
    <row r="1288" spans="1:29" s="411" customFormat="1" ht="13.2" hidden="1">
      <c r="A1288" s="420"/>
      <c r="AA1288" s="445"/>
      <c r="AC1288" s="410"/>
    </row>
    <row r="1289" spans="1:29" s="411" customFormat="1" ht="13.2" hidden="1">
      <c r="A1289" s="420"/>
      <c r="AA1289" s="445"/>
      <c r="AC1289" s="410"/>
    </row>
    <row r="1290" spans="1:29" s="411" customFormat="1" ht="13.2" hidden="1">
      <c r="A1290" s="420"/>
      <c r="AA1290" s="445"/>
      <c r="AC1290" s="410"/>
    </row>
    <row r="1291" spans="1:29" s="411" customFormat="1" ht="13.2" hidden="1">
      <c r="A1291" s="420"/>
      <c r="AA1291" s="445"/>
      <c r="AC1291" s="410"/>
    </row>
    <row r="1292" spans="1:29" s="411" customFormat="1" ht="13.2" hidden="1">
      <c r="A1292" s="420"/>
      <c r="AA1292" s="445"/>
      <c r="AC1292" s="410"/>
    </row>
    <row r="1293" spans="1:29" s="411" customFormat="1" ht="13.2" hidden="1">
      <c r="A1293" s="420"/>
      <c r="AA1293" s="445"/>
      <c r="AC1293" s="410"/>
    </row>
    <row r="1294" spans="1:29" s="411" customFormat="1" ht="13.2" hidden="1">
      <c r="A1294" s="420"/>
      <c r="AA1294" s="445"/>
      <c r="AC1294" s="410"/>
    </row>
  </sheetData>
  <sheetProtection password="8447" sheet="1" selectLockedCells="1"/>
  <mergeCells count="232">
    <mergeCell ref="E4:N4"/>
    <mergeCell ref="X4:Z5"/>
    <mergeCell ref="E5:O5"/>
    <mergeCell ref="C7:D7"/>
    <mergeCell ref="X7:Z7"/>
    <mergeCell ref="C8:D8"/>
    <mergeCell ref="O8:Q8"/>
    <mergeCell ref="R8:V8"/>
    <mergeCell ref="X8:Z8"/>
    <mergeCell ref="W16:Z16"/>
    <mergeCell ref="D17:I17"/>
    <mergeCell ref="J17:K17"/>
    <mergeCell ref="L17:M17"/>
    <mergeCell ref="N17:O17"/>
    <mergeCell ref="P17:Q17"/>
    <mergeCell ref="R17:V17"/>
    <mergeCell ref="W17:Z17"/>
    <mergeCell ref="D11:H11"/>
    <mergeCell ref="D12:H12"/>
    <mergeCell ref="L12:Y12"/>
    <mergeCell ref="C15:Z15"/>
    <mergeCell ref="D16:I16"/>
    <mergeCell ref="J16:K16"/>
    <mergeCell ref="L16:M16"/>
    <mergeCell ref="N16:O16"/>
    <mergeCell ref="P16:Q16"/>
    <mergeCell ref="R16:V16"/>
    <mergeCell ref="W18:Z18"/>
    <mergeCell ref="D19:I19"/>
    <mergeCell ref="J19:K19"/>
    <mergeCell ref="L19:M19"/>
    <mergeCell ref="N19:O19"/>
    <mergeCell ref="P19:Q19"/>
    <mergeCell ref="R19:V19"/>
    <mergeCell ref="W19:Z19"/>
    <mergeCell ref="D18:I18"/>
    <mergeCell ref="J18:K18"/>
    <mergeCell ref="L18:M18"/>
    <mergeCell ref="N18:O18"/>
    <mergeCell ref="P18:Q18"/>
    <mergeCell ref="R18:V18"/>
    <mergeCell ref="W20:Z20"/>
    <mergeCell ref="D21:I21"/>
    <mergeCell ref="J21:K21"/>
    <mergeCell ref="L21:M21"/>
    <mergeCell ref="N21:O21"/>
    <mergeCell ref="P21:Q21"/>
    <mergeCell ref="R21:V21"/>
    <mergeCell ref="W21:Z21"/>
    <mergeCell ref="D20:I20"/>
    <mergeCell ref="J20:K20"/>
    <mergeCell ref="L20:M20"/>
    <mergeCell ref="N20:O20"/>
    <mergeCell ref="P20:Q20"/>
    <mergeCell ref="R20:V20"/>
    <mergeCell ref="W22:Z22"/>
    <mergeCell ref="D23:I23"/>
    <mergeCell ref="J23:K23"/>
    <mergeCell ref="L23:M23"/>
    <mergeCell ref="N23:O23"/>
    <mergeCell ref="P23:Q23"/>
    <mergeCell ref="R23:V23"/>
    <mergeCell ref="W23:Z23"/>
    <mergeCell ref="D22:I22"/>
    <mergeCell ref="J22:K22"/>
    <mergeCell ref="L22:M22"/>
    <mergeCell ref="N22:O22"/>
    <mergeCell ref="P22:Q22"/>
    <mergeCell ref="R22:V22"/>
    <mergeCell ref="W24:Z24"/>
    <mergeCell ref="D25:I25"/>
    <mergeCell ref="J25:K25"/>
    <mergeCell ref="L25:M25"/>
    <mergeCell ref="N25:O25"/>
    <mergeCell ref="P25:Q25"/>
    <mergeCell ref="R25:V25"/>
    <mergeCell ref="W25:Z25"/>
    <mergeCell ref="D24:I24"/>
    <mergeCell ref="J24:K24"/>
    <mergeCell ref="L24:M24"/>
    <mergeCell ref="N24:O24"/>
    <mergeCell ref="P24:Q24"/>
    <mergeCell ref="R24:V24"/>
    <mergeCell ref="W26:Z26"/>
    <mergeCell ref="D27:I27"/>
    <mergeCell ref="J27:K27"/>
    <mergeCell ref="L27:M27"/>
    <mergeCell ref="N27:O27"/>
    <mergeCell ref="P27:Q27"/>
    <mergeCell ref="R27:V27"/>
    <mergeCell ref="W27:Z27"/>
    <mergeCell ref="D26:I26"/>
    <mergeCell ref="J26:K26"/>
    <mergeCell ref="L26:M26"/>
    <mergeCell ref="N26:O26"/>
    <mergeCell ref="P26:Q26"/>
    <mergeCell ref="R26:V26"/>
    <mergeCell ref="W28:Z28"/>
    <mergeCell ref="D29:I29"/>
    <mergeCell ref="J29:K29"/>
    <mergeCell ref="L29:M29"/>
    <mergeCell ref="N29:O29"/>
    <mergeCell ref="P29:Q29"/>
    <mergeCell ref="R29:V29"/>
    <mergeCell ref="W29:Z29"/>
    <mergeCell ref="D28:I28"/>
    <mergeCell ref="J28:K28"/>
    <mergeCell ref="L28:M28"/>
    <mergeCell ref="N28:O28"/>
    <mergeCell ref="P28:Q28"/>
    <mergeCell ref="R28:V28"/>
    <mergeCell ref="W30:Z30"/>
    <mergeCell ref="D31:I31"/>
    <mergeCell ref="J31:K31"/>
    <mergeCell ref="L31:M31"/>
    <mergeCell ref="N31:O31"/>
    <mergeCell ref="P31:Q31"/>
    <mergeCell ref="R31:V31"/>
    <mergeCell ref="W31:Z31"/>
    <mergeCell ref="D30:I30"/>
    <mergeCell ref="J30:K30"/>
    <mergeCell ref="L30:M30"/>
    <mergeCell ref="N30:O30"/>
    <mergeCell ref="P30:Q30"/>
    <mergeCell ref="R30:V30"/>
    <mergeCell ref="W32:Z32"/>
    <mergeCell ref="D33:I33"/>
    <mergeCell ref="J33:K33"/>
    <mergeCell ref="L33:M33"/>
    <mergeCell ref="N33:O33"/>
    <mergeCell ref="P33:Q33"/>
    <mergeCell ref="R33:V33"/>
    <mergeCell ref="W33:Z33"/>
    <mergeCell ref="D32:I32"/>
    <mergeCell ref="J32:K32"/>
    <mergeCell ref="L32:M32"/>
    <mergeCell ref="N32:O32"/>
    <mergeCell ref="P32:Q32"/>
    <mergeCell ref="R32:V32"/>
    <mergeCell ref="W34:Z34"/>
    <mergeCell ref="D35:I35"/>
    <mergeCell ref="J35:K35"/>
    <mergeCell ref="L35:M35"/>
    <mergeCell ref="N35:O35"/>
    <mergeCell ref="P35:Q35"/>
    <mergeCell ref="R35:V35"/>
    <mergeCell ref="W35:Z35"/>
    <mergeCell ref="D34:I34"/>
    <mergeCell ref="J34:K34"/>
    <mergeCell ref="L34:M34"/>
    <mergeCell ref="N34:O34"/>
    <mergeCell ref="P34:Q34"/>
    <mergeCell ref="R34:V34"/>
    <mergeCell ref="W36:Z36"/>
    <mergeCell ref="D37:I37"/>
    <mergeCell ref="J37:K37"/>
    <mergeCell ref="L37:M37"/>
    <mergeCell ref="N37:O37"/>
    <mergeCell ref="P37:Q37"/>
    <mergeCell ref="R37:V37"/>
    <mergeCell ref="W37:Z37"/>
    <mergeCell ref="D36:I36"/>
    <mergeCell ref="J36:K36"/>
    <mergeCell ref="L36:M36"/>
    <mergeCell ref="N36:O36"/>
    <mergeCell ref="P36:Q36"/>
    <mergeCell ref="R36:V36"/>
    <mergeCell ref="W38:Z38"/>
    <mergeCell ref="D39:I39"/>
    <mergeCell ref="J39:K39"/>
    <mergeCell ref="L39:M39"/>
    <mergeCell ref="N39:O39"/>
    <mergeCell ref="P39:Q39"/>
    <mergeCell ref="R39:V39"/>
    <mergeCell ref="W39:Z39"/>
    <mergeCell ref="D38:I38"/>
    <mergeCell ref="J38:K38"/>
    <mergeCell ref="L38:M38"/>
    <mergeCell ref="N38:O38"/>
    <mergeCell ref="P38:Q38"/>
    <mergeCell ref="R38:V38"/>
    <mergeCell ref="W40:Z40"/>
    <mergeCell ref="D41:I41"/>
    <mergeCell ref="J41:K41"/>
    <mergeCell ref="L41:M41"/>
    <mergeCell ref="N41:O41"/>
    <mergeCell ref="P41:Q41"/>
    <mergeCell ref="R41:V41"/>
    <mergeCell ref="W41:Z41"/>
    <mergeCell ref="D40:I40"/>
    <mergeCell ref="J40:K40"/>
    <mergeCell ref="L40:M40"/>
    <mergeCell ref="N40:O40"/>
    <mergeCell ref="P40:Q40"/>
    <mergeCell ref="R40:V40"/>
    <mergeCell ref="W42:Z42"/>
    <mergeCell ref="D43:I43"/>
    <mergeCell ref="J43:K43"/>
    <mergeCell ref="L43:M43"/>
    <mergeCell ref="N43:O43"/>
    <mergeCell ref="P43:Q43"/>
    <mergeCell ref="R43:V43"/>
    <mergeCell ref="W43:Z43"/>
    <mergeCell ref="D42:I42"/>
    <mergeCell ref="J42:K42"/>
    <mergeCell ref="L42:M42"/>
    <mergeCell ref="N42:O42"/>
    <mergeCell ref="P42:Q42"/>
    <mergeCell ref="R42:V42"/>
    <mergeCell ref="W44:Z44"/>
    <mergeCell ref="D45:I45"/>
    <mergeCell ref="J45:K45"/>
    <mergeCell ref="L45:M45"/>
    <mergeCell ref="N45:O45"/>
    <mergeCell ref="P45:Q45"/>
    <mergeCell ref="R45:V45"/>
    <mergeCell ref="W45:Z45"/>
    <mergeCell ref="D44:I44"/>
    <mergeCell ref="J44:K44"/>
    <mergeCell ref="L44:M44"/>
    <mergeCell ref="N44:O44"/>
    <mergeCell ref="P44:Q44"/>
    <mergeCell ref="R44:V44"/>
    <mergeCell ref="W46:Z46"/>
    <mergeCell ref="P47:Q47"/>
    <mergeCell ref="R47:V47"/>
    <mergeCell ref="D46:I46"/>
    <mergeCell ref="J46:K46"/>
    <mergeCell ref="L46:M46"/>
    <mergeCell ref="N46:O46"/>
    <mergeCell ref="P46:Q46"/>
    <mergeCell ref="R46:V46"/>
  </mergeCells>
  <conditionalFormatting sqref="X8:Z8 D12:H12 L12:Y12">
    <cfRule type="cellIs" dxfId="5" priority="1" stopIfTrue="1" operator="equal">
      <formula>0</formula>
    </cfRule>
  </conditionalFormatting>
  <dataValidations count="6">
    <dataValidation type="decimal" operator="greaterThanOrEqual" allowBlank="1" showInputMessage="1" showErrorMessage="1" sqref="R17:V46 JN17:JR46 TJ17:TN46 ADF17:ADJ46 ANB17:ANF46 AWX17:AXB46 BGT17:BGX46 BQP17:BQT46 CAL17:CAP46 CKH17:CKL46 CUD17:CUH46 DDZ17:DED46 DNV17:DNZ46 DXR17:DXV46 EHN17:EHR46 ERJ17:ERN46 FBF17:FBJ46 FLB17:FLF46 FUX17:FVB46 GET17:GEX46 GOP17:GOT46 GYL17:GYP46 HIH17:HIL46 HSD17:HSH46 IBZ17:ICD46 ILV17:ILZ46 IVR17:IVV46 JFN17:JFR46 JPJ17:JPN46 JZF17:JZJ46 KJB17:KJF46 KSX17:KTB46 LCT17:LCX46 LMP17:LMT46 LWL17:LWP46 MGH17:MGL46 MQD17:MQH46 MZZ17:NAD46 NJV17:NJZ46 NTR17:NTV46 ODN17:ODR46 ONJ17:ONN46 OXF17:OXJ46 PHB17:PHF46 PQX17:PRB46 QAT17:QAX46 QKP17:QKT46 QUL17:QUP46 REH17:REL46 ROD17:ROH46 RXZ17:RYD46 SHV17:SHZ46 SRR17:SRV46 TBN17:TBR46 TLJ17:TLN46 TVF17:TVJ46 UFB17:UFF46 UOX17:UPB46 UYT17:UYX46 VIP17:VIT46 VSL17:VSP46 WCH17:WCL46 WMD17:WMH46 WVZ17:WWD46 R65553:V65582 JN65553:JR65582 TJ65553:TN65582 ADF65553:ADJ65582 ANB65553:ANF65582 AWX65553:AXB65582 BGT65553:BGX65582 BQP65553:BQT65582 CAL65553:CAP65582 CKH65553:CKL65582 CUD65553:CUH65582 DDZ65553:DED65582 DNV65553:DNZ65582 DXR65553:DXV65582 EHN65553:EHR65582 ERJ65553:ERN65582 FBF65553:FBJ65582 FLB65553:FLF65582 FUX65553:FVB65582 GET65553:GEX65582 GOP65553:GOT65582 GYL65553:GYP65582 HIH65553:HIL65582 HSD65553:HSH65582 IBZ65553:ICD65582 ILV65553:ILZ65582 IVR65553:IVV65582 JFN65553:JFR65582 JPJ65553:JPN65582 JZF65553:JZJ65582 KJB65553:KJF65582 KSX65553:KTB65582 LCT65553:LCX65582 LMP65553:LMT65582 LWL65553:LWP65582 MGH65553:MGL65582 MQD65553:MQH65582 MZZ65553:NAD65582 NJV65553:NJZ65582 NTR65553:NTV65582 ODN65553:ODR65582 ONJ65553:ONN65582 OXF65553:OXJ65582 PHB65553:PHF65582 PQX65553:PRB65582 QAT65553:QAX65582 QKP65553:QKT65582 QUL65553:QUP65582 REH65553:REL65582 ROD65553:ROH65582 RXZ65553:RYD65582 SHV65553:SHZ65582 SRR65553:SRV65582 TBN65553:TBR65582 TLJ65553:TLN65582 TVF65553:TVJ65582 UFB65553:UFF65582 UOX65553:UPB65582 UYT65553:UYX65582 VIP65553:VIT65582 VSL65553:VSP65582 WCH65553:WCL65582 WMD65553:WMH65582 WVZ65553:WWD65582 R131089:V131118 JN131089:JR131118 TJ131089:TN131118 ADF131089:ADJ131118 ANB131089:ANF131118 AWX131089:AXB131118 BGT131089:BGX131118 BQP131089:BQT131118 CAL131089:CAP131118 CKH131089:CKL131118 CUD131089:CUH131118 DDZ131089:DED131118 DNV131089:DNZ131118 DXR131089:DXV131118 EHN131089:EHR131118 ERJ131089:ERN131118 FBF131089:FBJ131118 FLB131089:FLF131118 FUX131089:FVB131118 GET131089:GEX131118 GOP131089:GOT131118 GYL131089:GYP131118 HIH131089:HIL131118 HSD131089:HSH131118 IBZ131089:ICD131118 ILV131089:ILZ131118 IVR131089:IVV131118 JFN131089:JFR131118 JPJ131089:JPN131118 JZF131089:JZJ131118 KJB131089:KJF131118 KSX131089:KTB131118 LCT131089:LCX131118 LMP131089:LMT131118 LWL131089:LWP131118 MGH131089:MGL131118 MQD131089:MQH131118 MZZ131089:NAD131118 NJV131089:NJZ131118 NTR131089:NTV131118 ODN131089:ODR131118 ONJ131089:ONN131118 OXF131089:OXJ131118 PHB131089:PHF131118 PQX131089:PRB131118 QAT131089:QAX131118 QKP131089:QKT131118 QUL131089:QUP131118 REH131089:REL131118 ROD131089:ROH131118 RXZ131089:RYD131118 SHV131089:SHZ131118 SRR131089:SRV131118 TBN131089:TBR131118 TLJ131089:TLN131118 TVF131089:TVJ131118 UFB131089:UFF131118 UOX131089:UPB131118 UYT131089:UYX131118 VIP131089:VIT131118 VSL131089:VSP131118 WCH131089:WCL131118 WMD131089:WMH131118 WVZ131089:WWD131118 R196625:V196654 JN196625:JR196654 TJ196625:TN196654 ADF196625:ADJ196654 ANB196625:ANF196654 AWX196625:AXB196654 BGT196625:BGX196654 BQP196625:BQT196654 CAL196625:CAP196654 CKH196625:CKL196654 CUD196625:CUH196654 DDZ196625:DED196654 DNV196625:DNZ196654 DXR196625:DXV196654 EHN196625:EHR196654 ERJ196625:ERN196654 FBF196625:FBJ196654 FLB196625:FLF196654 FUX196625:FVB196654 GET196625:GEX196654 GOP196625:GOT196654 GYL196625:GYP196654 HIH196625:HIL196654 HSD196625:HSH196654 IBZ196625:ICD196654 ILV196625:ILZ196654 IVR196625:IVV196654 JFN196625:JFR196654 JPJ196625:JPN196654 JZF196625:JZJ196654 KJB196625:KJF196654 KSX196625:KTB196654 LCT196625:LCX196654 LMP196625:LMT196654 LWL196625:LWP196654 MGH196625:MGL196654 MQD196625:MQH196654 MZZ196625:NAD196654 NJV196625:NJZ196654 NTR196625:NTV196654 ODN196625:ODR196654 ONJ196625:ONN196654 OXF196625:OXJ196654 PHB196625:PHF196654 PQX196625:PRB196654 QAT196625:QAX196654 QKP196625:QKT196654 QUL196625:QUP196654 REH196625:REL196654 ROD196625:ROH196654 RXZ196625:RYD196654 SHV196625:SHZ196654 SRR196625:SRV196654 TBN196625:TBR196654 TLJ196625:TLN196654 TVF196625:TVJ196654 UFB196625:UFF196654 UOX196625:UPB196654 UYT196625:UYX196654 VIP196625:VIT196654 VSL196625:VSP196654 WCH196625:WCL196654 WMD196625:WMH196654 WVZ196625:WWD196654 R262161:V262190 JN262161:JR262190 TJ262161:TN262190 ADF262161:ADJ262190 ANB262161:ANF262190 AWX262161:AXB262190 BGT262161:BGX262190 BQP262161:BQT262190 CAL262161:CAP262190 CKH262161:CKL262190 CUD262161:CUH262190 DDZ262161:DED262190 DNV262161:DNZ262190 DXR262161:DXV262190 EHN262161:EHR262190 ERJ262161:ERN262190 FBF262161:FBJ262190 FLB262161:FLF262190 FUX262161:FVB262190 GET262161:GEX262190 GOP262161:GOT262190 GYL262161:GYP262190 HIH262161:HIL262190 HSD262161:HSH262190 IBZ262161:ICD262190 ILV262161:ILZ262190 IVR262161:IVV262190 JFN262161:JFR262190 JPJ262161:JPN262190 JZF262161:JZJ262190 KJB262161:KJF262190 KSX262161:KTB262190 LCT262161:LCX262190 LMP262161:LMT262190 LWL262161:LWP262190 MGH262161:MGL262190 MQD262161:MQH262190 MZZ262161:NAD262190 NJV262161:NJZ262190 NTR262161:NTV262190 ODN262161:ODR262190 ONJ262161:ONN262190 OXF262161:OXJ262190 PHB262161:PHF262190 PQX262161:PRB262190 QAT262161:QAX262190 QKP262161:QKT262190 QUL262161:QUP262190 REH262161:REL262190 ROD262161:ROH262190 RXZ262161:RYD262190 SHV262161:SHZ262190 SRR262161:SRV262190 TBN262161:TBR262190 TLJ262161:TLN262190 TVF262161:TVJ262190 UFB262161:UFF262190 UOX262161:UPB262190 UYT262161:UYX262190 VIP262161:VIT262190 VSL262161:VSP262190 WCH262161:WCL262190 WMD262161:WMH262190 WVZ262161:WWD262190 R327697:V327726 JN327697:JR327726 TJ327697:TN327726 ADF327697:ADJ327726 ANB327697:ANF327726 AWX327697:AXB327726 BGT327697:BGX327726 BQP327697:BQT327726 CAL327697:CAP327726 CKH327697:CKL327726 CUD327697:CUH327726 DDZ327697:DED327726 DNV327697:DNZ327726 DXR327697:DXV327726 EHN327697:EHR327726 ERJ327697:ERN327726 FBF327697:FBJ327726 FLB327697:FLF327726 FUX327697:FVB327726 GET327697:GEX327726 GOP327697:GOT327726 GYL327697:GYP327726 HIH327697:HIL327726 HSD327697:HSH327726 IBZ327697:ICD327726 ILV327697:ILZ327726 IVR327697:IVV327726 JFN327697:JFR327726 JPJ327697:JPN327726 JZF327697:JZJ327726 KJB327697:KJF327726 KSX327697:KTB327726 LCT327697:LCX327726 LMP327697:LMT327726 LWL327697:LWP327726 MGH327697:MGL327726 MQD327697:MQH327726 MZZ327697:NAD327726 NJV327697:NJZ327726 NTR327697:NTV327726 ODN327697:ODR327726 ONJ327697:ONN327726 OXF327697:OXJ327726 PHB327697:PHF327726 PQX327697:PRB327726 QAT327697:QAX327726 QKP327697:QKT327726 QUL327697:QUP327726 REH327697:REL327726 ROD327697:ROH327726 RXZ327697:RYD327726 SHV327697:SHZ327726 SRR327697:SRV327726 TBN327697:TBR327726 TLJ327697:TLN327726 TVF327697:TVJ327726 UFB327697:UFF327726 UOX327697:UPB327726 UYT327697:UYX327726 VIP327697:VIT327726 VSL327697:VSP327726 WCH327697:WCL327726 WMD327697:WMH327726 WVZ327697:WWD327726 R393233:V393262 JN393233:JR393262 TJ393233:TN393262 ADF393233:ADJ393262 ANB393233:ANF393262 AWX393233:AXB393262 BGT393233:BGX393262 BQP393233:BQT393262 CAL393233:CAP393262 CKH393233:CKL393262 CUD393233:CUH393262 DDZ393233:DED393262 DNV393233:DNZ393262 DXR393233:DXV393262 EHN393233:EHR393262 ERJ393233:ERN393262 FBF393233:FBJ393262 FLB393233:FLF393262 FUX393233:FVB393262 GET393233:GEX393262 GOP393233:GOT393262 GYL393233:GYP393262 HIH393233:HIL393262 HSD393233:HSH393262 IBZ393233:ICD393262 ILV393233:ILZ393262 IVR393233:IVV393262 JFN393233:JFR393262 JPJ393233:JPN393262 JZF393233:JZJ393262 KJB393233:KJF393262 KSX393233:KTB393262 LCT393233:LCX393262 LMP393233:LMT393262 LWL393233:LWP393262 MGH393233:MGL393262 MQD393233:MQH393262 MZZ393233:NAD393262 NJV393233:NJZ393262 NTR393233:NTV393262 ODN393233:ODR393262 ONJ393233:ONN393262 OXF393233:OXJ393262 PHB393233:PHF393262 PQX393233:PRB393262 QAT393233:QAX393262 QKP393233:QKT393262 QUL393233:QUP393262 REH393233:REL393262 ROD393233:ROH393262 RXZ393233:RYD393262 SHV393233:SHZ393262 SRR393233:SRV393262 TBN393233:TBR393262 TLJ393233:TLN393262 TVF393233:TVJ393262 UFB393233:UFF393262 UOX393233:UPB393262 UYT393233:UYX393262 VIP393233:VIT393262 VSL393233:VSP393262 WCH393233:WCL393262 WMD393233:WMH393262 WVZ393233:WWD393262 R458769:V458798 JN458769:JR458798 TJ458769:TN458798 ADF458769:ADJ458798 ANB458769:ANF458798 AWX458769:AXB458798 BGT458769:BGX458798 BQP458769:BQT458798 CAL458769:CAP458798 CKH458769:CKL458798 CUD458769:CUH458798 DDZ458769:DED458798 DNV458769:DNZ458798 DXR458769:DXV458798 EHN458769:EHR458798 ERJ458769:ERN458798 FBF458769:FBJ458798 FLB458769:FLF458798 FUX458769:FVB458798 GET458769:GEX458798 GOP458769:GOT458798 GYL458769:GYP458798 HIH458769:HIL458798 HSD458769:HSH458798 IBZ458769:ICD458798 ILV458769:ILZ458798 IVR458769:IVV458798 JFN458769:JFR458798 JPJ458769:JPN458798 JZF458769:JZJ458798 KJB458769:KJF458798 KSX458769:KTB458798 LCT458769:LCX458798 LMP458769:LMT458798 LWL458769:LWP458798 MGH458769:MGL458798 MQD458769:MQH458798 MZZ458769:NAD458798 NJV458769:NJZ458798 NTR458769:NTV458798 ODN458769:ODR458798 ONJ458769:ONN458798 OXF458769:OXJ458798 PHB458769:PHF458798 PQX458769:PRB458798 QAT458769:QAX458798 QKP458769:QKT458798 QUL458769:QUP458798 REH458769:REL458798 ROD458769:ROH458798 RXZ458769:RYD458798 SHV458769:SHZ458798 SRR458769:SRV458798 TBN458769:TBR458798 TLJ458769:TLN458798 TVF458769:TVJ458798 UFB458769:UFF458798 UOX458769:UPB458798 UYT458769:UYX458798 VIP458769:VIT458798 VSL458769:VSP458798 WCH458769:WCL458798 WMD458769:WMH458798 WVZ458769:WWD458798 R524305:V524334 JN524305:JR524334 TJ524305:TN524334 ADF524305:ADJ524334 ANB524305:ANF524334 AWX524305:AXB524334 BGT524305:BGX524334 BQP524305:BQT524334 CAL524305:CAP524334 CKH524305:CKL524334 CUD524305:CUH524334 DDZ524305:DED524334 DNV524305:DNZ524334 DXR524305:DXV524334 EHN524305:EHR524334 ERJ524305:ERN524334 FBF524305:FBJ524334 FLB524305:FLF524334 FUX524305:FVB524334 GET524305:GEX524334 GOP524305:GOT524334 GYL524305:GYP524334 HIH524305:HIL524334 HSD524305:HSH524334 IBZ524305:ICD524334 ILV524305:ILZ524334 IVR524305:IVV524334 JFN524305:JFR524334 JPJ524305:JPN524334 JZF524305:JZJ524334 KJB524305:KJF524334 KSX524305:KTB524334 LCT524305:LCX524334 LMP524305:LMT524334 LWL524305:LWP524334 MGH524305:MGL524334 MQD524305:MQH524334 MZZ524305:NAD524334 NJV524305:NJZ524334 NTR524305:NTV524334 ODN524305:ODR524334 ONJ524305:ONN524334 OXF524305:OXJ524334 PHB524305:PHF524334 PQX524305:PRB524334 QAT524305:QAX524334 QKP524305:QKT524334 QUL524305:QUP524334 REH524305:REL524334 ROD524305:ROH524334 RXZ524305:RYD524334 SHV524305:SHZ524334 SRR524305:SRV524334 TBN524305:TBR524334 TLJ524305:TLN524334 TVF524305:TVJ524334 UFB524305:UFF524334 UOX524305:UPB524334 UYT524305:UYX524334 VIP524305:VIT524334 VSL524305:VSP524334 WCH524305:WCL524334 WMD524305:WMH524334 WVZ524305:WWD524334 R589841:V589870 JN589841:JR589870 TJ589841:TN589870 ADF589841:ADJ589870 ANB589841:ANF589870 AWX589841:AXB589870 BGT589841:BGX589870 BQP589841:BQT589870 CAL589841:CAP589870 CKH589841:CKL589870 CUD589841:CUH589870 DDZ589841:DED589870 DNV589841:DNZ589870 DXR589841:DXV589870 EHN589841:EHR589870 ERJ589841:ERN589870 FBF589841:FBJ589870 FLB589841:FLF589870 FUX589841:FVB589870 GET589841:GEX589870 GOP589841:GOT589870 GYL589841:GYP589870 HIH589841:HIL589870 HSD589841:HSH589870 IBZ589841:ICD589870 ILV589841:ILZ589870 IVR589841:IVV589870 JFN589841:JFR589870 JPJ589841:JPN589870 JZF589841:JZJ589870 KJB589841:KJF589870 KSX589841:KTB589870 LCT589841:LCX589870 LMP589841:LMT589870 LWL589841:LWP589870 MGH589841:MGL589870 MQD589841:MQH589870 MZZ589841:NAD589870 NJV589841:NJZ589870 NTR589841:NTV589870 ODN589841:ODR589870 ONJ589841:ONN589870 OXF589841:OXJ589870 PHB589841:PHF589870 PQX589841:PRB589870 QAT589841:QAX589870 QKP589841:QKT589870 QUL589841:QUP589870 REH589841:REL589870 ROD589841:ROH589870 RXZ589841:RYD589870 SHV589841:SHZ589870 SRR589841:SRV589870 TBN589841:TBR589870 TLJ589841:TLN589870 TVF589841:TVJ589870 UFB589841:UFF589870 UOX589841:UPB589870 UYT589841:UYX589870 VIP589841:VIT589870 VSL589841:VSP589870 WCH589841:WCL589870 WMD589841:WMH589870 WVZ589841:WWD589870 R655377:V655406 JN655377:JR655406 TJ655377:TN655406 ADF655377:ADJ655406 ANB655377:ANF655406 AWX655377:AXB655406 BGT655377:BGX655406 BQP655377:BQT655406 CAL655377:CAP655406 CKH655377:CKL655406 CUD655377:CUH655406 DDZ655377:DED655406 DNV655377:DNZ655406 DXR655377:DXV655406 EHN655377:EHR655406 ERJ655377:ERN655406 FBF655377:FBJ655406 FLB655377:FLF655406 FUX655377:FVB655406 GET655377:GEX655406 GOP655377:GOT655406 GYL655377:GYP655406 HIH655377:HIL655406 HSD655377:HSH655406 IBZ655377:ICD655406 ILV655377:ILZ655406 IVR655377:IVV655406 JFN655377:JFR655406 JPJ655377:JPN655406 JZF655377:JZJ655406 KJB655377:KJF655406 KSX655377:KTB655406 LCT655377:LCX655406 LMP655377:LMT655406 LWL655377:LWP655406 MGH655377:MGL655406 MQD655377:MQH655406 MZZ655377:NAD655406 NJV655377:NJZ655406 NTR655377:NTV655406 ODN655377:ODR655406 ONJ655377:ONN655406 OXF655377:OXJ655406 PHB655377:PHF655406 PQX655377:PRB655406 QAT655377:QAX655406 QKP655377:QKT655406 QUL655377:QUP655406 REH655377:REL655406 ROD655377:ROH655406 RXZ655377:RYD655406 SHV655377:SHZ655406 SRR655377:SRV655406 TBN655377:TBR655406 TLJ655377:TLN655406 TVF655377:TVJ655406 UFB655377:UFF655406 UOX655377:UPB655406 UYT655377:UYX655406 VIP655377:VIT655406 VSL655377:VSP655406 WCH655377:WCL655406 WMD655377:WMH655406 WVZ655377:WWD655406 R720913:V720942 JN720913:JR720942 TJ720913:TN720942 ADF720913:ADJ720942 ANB720913:ANF720942 AWX720913:AXB720942 BGT720913:BGX720942 BQP720913:BQT720942 CAL720913:CAP720942 CKH720913:CKL720942 CUD720913:CUH720942 DDZ720913:DED720942 DNV720913:DNZ720942 DXR720913:DXV720942 EHN720913:EHR720942 ERJ720913:ERN720942 FBF720913:FBJ720942 FLB720913:FLF720942 FUX720913:FVB720942 GET720913:GEX720942 GOP720913:GOT720942 GYL720913:GYP720942 HIH720913:HIL720942 HSD720913:HSH720942 IBZ720913:ICD720942 ILV720913:ILZ720942 IVR720913:IVV720942 JFN720913:JFR720942 JPJ720913:JPN720942 JZF720913:JZJ720942 KJB720913:KJF720942 KSX720913:KTB720942 LCT720913:LCX720942 LMP720913:LMT720942 LWL720913:LWP720942 MGH720913:MGL720942 MQD720913:MQH720942 MZZ720913:NAD720942 NJV720913:NJZ720942 NTR720913:NTV720942 ODN720913:ODR720942 ONJ720913:ONN720942 OXF720913:OXJ720942 PHB720913:PHF720942 PQX720913:PRB720942 QAT720913:QAX720942 QKP720913:QKT720942 QUL720913:QUP720942 REH720913:REL720942 ROD720913:ROH720942 RXZ720913:RYD720942 SHV720913:SHZ720942 SRR720913:SRV720942 TBN720913:TBR720942 TLJ720913:TLN720942 TVF720913:TVJ720942 UFB720913:UFF720942 UOX720913:UPB720942 UYT720913:UYX720942 VIP720913:VIT720942 VSL720913:VSP720942 WCH720913:WCL720942 WMD720913:WMH720942 WVZ720913:WWD720942 R786449:V786478 JN786449:JR786478 TJ786449:TN786478 ADF786449:ADJ786478 ANB786449:ANF786478 AWX786449:AXB786478 BGT786449:BGX786478 BQP786449:BQT786478 CAL786449:CAP786478 CKH786449:CKL786478 CUD786449:CUH786478 DDZ786449:DED786478 DNV786449:DNZ786478 DXR786449:DXV786478 EHN786449:EHR786478 ERJ786449:ERN786478 FBF786449:FBJ786478 FLB786449:FLF786478 FUX786449:FVB786478 GET786449:GEX786478 GOP786449:GOT786478 GYL786449:GYP786478 HIH786449:HIL786478 HSD786449:HSH786478 IBZ786449:ICD786478 ILV786449:ILZ786478 IVR786449:IVV786478 JFN786449:JFR786478 JPJ786449:JPN786478 JZF786449:JZJ786478 KJB786449:KJF786478 KSX786449:KTB786478 LCT786449:LCX786478 LMP786449:LMT786478 LWL786449:LWP786478 MGH786449:MGL786478 MQD786449:MQH786478 MZZ786449:NAD786478 NJV786449:NJZ786478 NTR786449:NTV786478 ODN786449:ODR786478 ONJ786449:ONN786478 OXF786449:OXJ786478 PHB786449:PHF786478 PQX786449:PRB786478 QAT786449:QAX786478 QKP786449:QKT786478 QUL786449:QUP786478 REH786449:REL786478 ROD786449:ROH786478 RXZ786449:RYD786478 SHV786449:SHZ786478 SRR786449:SRV786478 TBN786449:TBR786478 TLJ786449:TLN786478 TVF786449:TVJ786478 UFB786449:UFF786478 UOX786449:UPB786478 UYT786449:UYX786478 VIP786449:VIT786478 VSL786449:VSP786478 WCH786449:WCL786478 WMD786449:WMH786478 WVZ786449:WWD786478 R851985:V852014 JN851985:JR852014 TJ851985:TN852014 ADF851985:ADJ852014 ANB851985:ANF852014 AWX851985:AXB852014 BGT851985:BGX852014 BQP851985:BQT852014 CAL851985:CAP852014 CKH851985:CKL852014 CUD851985:CUH852014 DDZ851985:DED852014 DNV851985:DNZ852014 DXR851985:DXV852014 EHN851985:EHR852014 ERJ851985:ERN852014 FBF851985:FBJ852014 FLB851985:FLF852014 FUX851985:FVB852014 GET851985:GEX852014 GOP851985:GOT852014 GYL851985:GYP852014 HIH851985:HIL852014 HSD851985:HSH852014 IBZ851985:ICD852014 ILV851985:ILZ852014 IVR851985:IVV852014 JFN851985:JFR852014 JPJ851985:JPN852014 JZF851985:JZJ852014 KJB851985:KJF852014 KSX851985:KTB852014 LCT851985:LCX852014 LMP851985:LMT852014 LWL851985:LWP852014 MGH851985:MGL852014 MQD851985:MQH852014 MZZ851985:NAD852014 NJV851985:NJZ852014 NTR851985:NTV852014 ODN851985:ODR852014 ONJ851985:ONN852014 OXF851985:OXJ852014 PHB851985:PHF852014 PQX851985:PRB852014 QAT851985:QAX852014 QKP851985:QKT852014 QUL851985:QUP852014 REH851985:REL852014 ROD851985:ROH852014 RXZ851985:RYD852014 SHV851985:SHZ852014 SRR851985:SRV852014 TBN851985:TBR852014 TLJ851985:TLN852014 TVF851985:TVJ852014 UFB851985:UFF852014 UOX851985:UPB852014 UYT851985:UYX852014 VIP851985:VIT852014 VSL851985:VSP852014 WCH851985:WCL852014 WMD851985:WMH852014 WVZ851985:WWD852014 R917521:V917550 JN917521:JR917550 TJ917521:TN917550 ADF917521:ADJ917550 ANB917521:ANF917550 AWX917521:AXB917550 BGT917521:BGX917550 BQP917521:BQT917550 CAL917521:CAP917550 CKH917521:CKL917550 CUD917521:CUH917550 DDZ917521:DED917550 DNV917521:DNZ917550 DXR917521:DXV917550 EHN917521:EHR917550 ERJ917521:ERN917550 FBF917521:FBJ917550 FLB917521:FLF917550 FUX917521:FVB917550 GET917521:GEX917550 GOP917521:GOT917550 GYL917521:GYP917550 HIH917521:HIL917550 HSD917521:HSH917550 IBZ917521:ICD917550 ILV917521:ILZ917550 IVR917521:IVV917550 JFN917521:JFR917550 JPJ917521:JPN917550 JZF917521:JZJ917550 KJB917521:KJF917550 KSX917521:KTB917550 LCT917521:LCX917550 LMP917521:LMT917550 LWL917521:LWP917550 MGH917521:MGL917550 MQD917521:MQH917550 MZZ917521:NAD917550 NJV917521:NJZ917550 NTR917521:NTV917550 ODN917521:ODR917550 ONJ917521:ONN917550 OXF917521:OXJ917550 PHB917521:PHF917550 PQX917521:PRB917550 QAT917521:QAX917550 QKP917521:QKT917550 QUL917521:QUP917550 REH917521:REL917550 ROD917521:ROH917550 RXZ917521:RYD917550 SHV917521:SHZ917550 SRR917521:SRV917550 TBN917521:TBR917550 TLJ917521:TLN917550 TVF917521:TVJ917550 UFB917521:UFF917550 UOX917521:UPB917550 UYT917521:UYX917550 VIP917521:VIT917550 VSL917521:VSP917550 WCH917521:WCL917550 WMD917521:WMH917550 WVZ917521:WWD917550 R983057:V983086 JN983057:JR983086 TJ983057:TN983086 ADF983057:ADJ983086 ANB983057:ANF983086 AWX983057:AXB983086 BGT983057:BGX983086 BQP983057:BQT983086 CAL983057:CAP983086 CKH983057:CKL983086 CUD983057:CUH983086 DDZ983057:DED983086 DNV983057:DNZ983086 DXR983057:DXV983086 EHN983057:EHR983086 ERJ983057:ERN983086 FBF983057:FBJ983086 FLB983057:FLF983086 FUX983057:FVB983086 GET983057:GEX983086 GOP983057:GOT983086 GYL983057:GYP983086 HIH983057:HIL983086 HSD983057:HSH983086 IBZ983057:ICD983086 ILV983057:ILZ983086 IVR983057:IVV983086 JFN983057:JFR983086 JPJ983057:JPN983086 JZF983057:JZJ983086 KJB983057:KJF983086 KSX983057:KTB983086 LCT983057:LCX983086 LMP983057:LMT983086 LWL983057:LWP983086 MGH983057:MGL983086 MQD983057:MQH983086 MZZ983057:NAD983086 NJV983057:NJZ983086 NTR983057:NTV983086 ODN983057:ODR983086 ONJ983057:ONN983086 OXF983057:OXJ983086 PHB983057:PHF983086 PQX983057:PRB983086 QAT983057:QAX983086 QKP983057:QKT983086 QUL983057:QUP983086 REH983057:REL983086 ROD983057:ROH983086 RXZ983057:RYD983086 SHV983057:SHZ983086 SRR983057:SRV983086 TBN983057:TBR983086 TLJ983057:TLN983086 TVF983057:TVJ983086 UFB983057:UFF983086 UOX983057:UPB983086 UYT983057:UYX983086 VIP983057:VIT983086 VSL983057:VSP983086 WCH983057:WCL983086 WMD983057:WMH983086 WVZ983057:WWD983086" xr:uid="{93B9D6BF-B096-48C2-B4C7-5D2651AFB911}">
      <formula1>0</formula1>
    </dataValidation>
    <dataValidation allowBlank="1" showInputMessage="1" showErrorMessage="1" promptTitle="NCF" prompt="11 o 19 Dígitos" sqref="N17:O46 JJ17:JK46 TF17:TG46 ADB17:ADC46 AMX17:AMY46 AWT17:AWU46 BGP17:BGQ46 BQL17:BQM46 CAH17:CAI46 CKD17:CKE46 CTZ17:CUA46 DDV17:DDW46 DNR17:DNS46 DXN17:DXO46 EHJ17:EHK46 ERF17:ERG46 FBB17:FBC46 FKX17:FKY46 FUT17:FUU46 GEP17:GEQ46 GOL17:GOM46 GYH17:GYI46 HID17:HIE46 HRZ17:HSA46 IBV17:IBW46 ILR17:ILS46 IVN17:IVO46 JFJ17:JFK46 JPF17:JPG46 JZB17:JZC46 KIX17:KIY46 KST17:KSU46 LCP17:LCQ46 LML17:LMM46 LWH17:LWI46 MGD17:MGE46 MPZ17:MQA46 MZV17:MZW46 NJR17:NJS46 NTN17:NTO46 ODJ17:ODK46 ONF17:ONG46 OXB17:OXC46 PGX17:PGY46 PQT17:PQU46 QAP17:QAQ46 QKL17:QKM46 QUH17:QUI46 RED17:REE46 RNZ17:ROA46 RXV17:RXW46 SHR17:SHS46 SRN17:SRO46 TBJ17:TBK46 TLF17:TLG46 TVB17:TVC46 UEX17:UEY46 UOT17:UOU46 UYP17:UYQ46 VIL17:VIM46 VSH17:VSI46 WCD17:WCE46 WLZ17:WMA46 WVV17:WVW46 N65553:O65582 JJ65553:JK65582 TF65553:TG65582 ADB65553:ADC65582 AMX65553:AMY65582 AWT65553:AWU65582 BGP65553:BGQ65582 BQL65553:BQM65582 CAH65553:CAI65582 CKD65553:CKE65582 CTZ65553:CUA65582 DDV65553:DDW65582 DNR65553:DNS65582 DXN65553:DXO65582 EHJ65553:EHK65582 ERF65553:ERG65582 FBB65553:FBC65582 FKX65553:FKY65582 FUT65553:FUU65582 GEP65553:GEQ65582 GOL65553:GOM65582 GYH65553:GYI65582 HID65553:HIE65582 HRZ65553:HSA65582 IBV65553:IBW65582 ILR65553:ILS65582 IVN65553:IVO65582 JFJ65553:JFK65582 JPF65553:JPG65582 JZB65553:JZC65582 KIX65553:KIY65582 KST65553:KSU65582 LCP65553:LCQ65582 LML65553:LMM65582 LWH65553:LWI65582 MGD65553:MGE65582 MPZ65553:MQA65582 MZV65553:MZW65582 NJR65553:NJS65582 NTN65553:NTO65582 ODJ65553:ODK65582 ONF65553:ONG65582 OXB65553:OXC65582 PGX65553:PGY65582 PQT65553:PQU65582 QAP65553:QAQ65582 QKL65553:QKM65582 QUH65553:QUI65582 RED65553:REE65582 RNZ65553:ROA65582 RXV65553:RXW65582 SHR65553:SHS65582 SRN65553:SRO65582 TBJ65553:TBK65582 TLF65553:TLG65582 TVB65553:TVC65582 UEX65553:UEY65582 UOT65553:UOU65582 UYP65553:UYQ65582 VIL65553:VIM65582 VSH65553:VSI65582 WCD65553:WCE65582 WLZ65553:WMA65582 WVV65553:WVW65582 N131089:O131118 JJ131089:JK131118 TF131089:TG131118 ADB131089:ADC131118 AMX131089:AMY131118 AWT131089:AWU131118 BGP131089:BGQ131118 BQL131089:BQM131118 CAH131089:CAI131118 CKD131089:CKE131118 CTZ131089:CUA131118 DDV131089:DDW131118 DNR131089:DNS131118 DXN131089:DXO131118 EHJ131089:EHK131118 ERF131089:ERG131118 FBB131089:FBC131118 FKX131089:FKY131118 FUT131089:FUU131118 GEP131089:GEQ131118 GOL131089:GOM131118 GYH131089:GYI131118 HID131089:HIE131118 HRZ131089:HSA131118 IBV131089:IBW131118 ILR131089:ILS131118 IVN131089:IVO131118 JFJ131089:JFK131118 JPF131089:JPG131118 JZB131089:JZC131118 KIX131089:KIY131118 KST131089:KSU131118 LCP131089:LCQ131118 LML131089:LMM131118 LWH131089:LWI131118 MGD131089:MGE131118 MPZ131089:MQA131118 MZV131089:MZW131118 NJR131089:NJS131118 NTN131089:NTO131118 ODJ131089:ODK131118 ONF131089:ONG131118 OXB131089:OXC131118 PGX131089:PGY131118 PQT131089:PQU131118 QAP131089:QAQ131118 QKL131089:QKM131118 QUH131089:QUI131118 RED131089:REE131118 RNZ131089:ROA131118 RXV131089:RXW131118 SHR131089:SHS131118 SRN131089:SRO131118 TBJ131089:TBK131118 TLF131089:TLG131118 TVB131089:TVC131118 UEX131089:UEY131118 UOT131089:UOU131118 UYP131089:UYQ131118 VIL131089:VIM131118 VSH131089:VSI131118 WCD131089:WCE131118 WLZ131089:WMA131118 WVV131089:WVW131118 N196625:O196654 JJ196625:JK196654 TF196625:TG196654 ADB196625:ADC196654 AMX196625:AMY196654 AWT196625:AWU196654 BGP196625:BGQ196654 BQL196625:BQM196654 CAH196625:CAI196654 CKD196625:CKE196654 CTZ196625:CUA196654 DDV196625:DDW196654 DNR196625:DNS196654 DXN196625:DXO196654 EHJ196625:EHK196654 ERF196625:ERG196654 FBB196625:FBC196654 FKX196625:FKY196654 FUT196625:FUU196654 GEP196625:GEQ196654 GOL196625:GOM196654 GYH196625:GYI196654 HID196625:HIE196654 HRZ196625:HSA196654 IBV196625:IBW196654 ILR196625:ILS196654 IVN196625:IVO196654 JFJ196625:JFK196654 JPF196625:JPG196654 JZB196625:JZC196654 KIX196625:KIY196654 KST196625:KSU196654 LCP196625:LCQ196654 LML196625:LMM196654 LWH196625:LWI196654 MGD196625:MGE196654 MPZ196625:MQA196654 MZV196625:MZW196654 NJR196625:NJS196654 NTN196625:NTO196654 ODJ196625:ODK196654 ONF196625:ONG196654 OXB196625:OXC196654 PGX196625:PGY196654 PQT196625:PQU196654 QAP196625:QAQ196654 QKL196625:QKM196654 QUH196625:QUI196654 RED196625:REE196654 RNZ196625:ROA196654 RXV196625:RXW196654 SHR196625:SHS196654 SRN196625:SRO196654 TBJ196625:TBK196654 TLF196625:TLG196654 TVB196625:TVC196654 UEX196625:UEY196654 UOT196625:UOU196654 UYP196625:UYQ196654 VIL196625:VIM196654 VSH196625:VSI196654 WCD196625:WCE196654 WLZ196625:WMA196654 WVV196625:WVW196654 N262161:O262190 JJ262161:JK262190 TF262161:TG262190 ADB262161:ADC262190 AMX262161:AMY262190 AWT262161:AWU262190 BGP262161:BGQ262190 BQL262161:BQM262190 CAH262161:CAI262190 CKD262161:CKE262190 CTZ262161:CUA262190 DDV262161:DDW262190 DNR262161:DNS262190 DXN262161:DXO262190 EHJ262161:EHK262190 ERF262161:ERG262190 FBB262161:FBC262190 FKX262161:FKY262190 FUT262161:FUU262190 GEP262161:GEQ262190 GOL262161:GOM262190 GYH262161:GYI262190 HID262161:HIE262190 HRZ262161:HSA262190 IBV262161:IBW262190 ILR262161:ILS262190 IVN262161:IVO262190 JFJ262161:JFK262190 JPF262161:JPG262190 JZB262161:JZC262190 KIX262161:KIY262190 KST262161:KSU262190 LCP262161:LCQ262190 LML262161:LMM262190 LWH262161:LWI262190 MGD262161:MGE262190 MPZ262161:MQA262190 MZV262161:MZW262190 NJR262161:NJS262190 NTN262161:NTO262190 ODJ262161:ODK262190 ONF262161:ONG262190 OXB262161:OXC262190 PGX262161:PGY262190 PQT262161:PQU262190 QAP262161:QAQ262190 QKL262161:QKM262190 QUH262161:QUI262190 RED262161:REE262190 RNZ262161:ROA262190 RXV262161:RXW262190 SHR262161:SHS262190 SRN262161:SRO262190 TBJ262161:TBK262190 TLF262161:TLG262190 TVB262161:TVC262190 UEX262161:UEY262190 UOT262161:UOU262190 UYP262161:UYQ262190 VIL262161:VIM262190 VSH262161:VSI262190 WCD262161:WCE262190 WLZ262161:WMA262190 WVV262161:WVW262190 N327697:O327726 JJ327697:JK327726 TF327697:TG327726 ADB327697:ADC327726 AMX327697:AMY327726 AWT327697:AWU327726 BGP327697:BGQ327726 BQL327697:BQM327726 CAH327697:CAI327726 CKD327697:CKE327726 CTZ327697:CUA327726 DDV327697:DDW327726 DNR327697:DNS327726 DXN327697:DXO327726 EHJ327697:EHK327726 ERF327697:ERG327726 FBB327697:FBC327726 FKX327697:FKY327726 FUT327697:FUU327726 GEP327697:GEQ327726 GOL327697:GOM327726 GYH327697:GYI327726 HID327697:HIE327726 HRZ327697:HSA327726 IBV327697:IBW327726 ILR327697:ILS327726 IVN327697:IVO327726 JFJ327697:JFK327726 JPF327697:JPG327726 JZB327697:JZC327726 KIX327697:KIY327726 KST327697:KSU327726 LCP327697:LCQ327726 LML327697:LMM327726 LWH327697:LWI327726 MGD327697:MGE327726 MPZ327697:MQA327726 MZV327697:MZW327726 NJR327697:NJS327726 NTN327697:NTO327726 ODJ327697:ODK327726 ONF327697:ONG327726 OXB327697:OXC327726 PGX327697:PGY327726 PQT327697:PQU327726 QAP327697:QAQ327726 QKL327697:QKM327726 QUH327697:QUI327726 RED327697:REE327726 RNZ327697:ROA327726 RXV327697:RXW327726 SHR327697:SHS327726 SRN327697:SRO327726 TBJ327697:TBK327726 TLF327697:TLG327726 TVB327697:TVC327726 UEX327697:UEY327726 UOT327697:UOU327726 UYP327697:UYQ327726 VIL327697:VIM327726 VSH327697:VSI327726 WCD327697:WCE327726 WLZ327697:WMA327726 WVV327697:WVW327726 N393233:O393262 JJ393233:JK393262 TF393233:TG393262 ADB393233:ADC393262 AMX393233:AMY393262 AWT393233:AWU393262 BGP393233:BGQ393262 BQL393233:BQM393262 CAH393233:CAI393262 CKD393233:CKE393262 CTZ393233:CUA393262 DDV393233:DDW393262 DNR393233:DNS393262 DXN393233:DXO393262 EHJ393233:EHK393262 ERF393233:ERG393262 FBB393233:FBC393262 FKX393233:FKY393262 FUT393233:FUU393262 GEP393233:GEQ393262 GOL393233:GOM393262 GYH393233:GYI393262 HID393233:HIE393262 HRZ393233:HSA393262 IBV393233:IBW393262 ILR393233:ILS393262 IVN393233:IVO393262 JFJ393233:JFK393262 JPF393233:JPG393262 JZB393233:JZC393262 KIX393233:KIY393262 KST393233:KSU393262 LCP393233:LCQ393262 LML393233:LMM393262 LWH393233:LWI393262 MGD393233:MGE393262 MPZ393233:MQA393262 MZV393233:MZW393262 NJR393233:NJS393262 NTN393233:NTO393262 ODJ393233:ODK393262 ONF393233:ONG393262 OXB393233:OXC393262 PGX393233:PGY393262 PQT393233:PQU393262 QAP393233:QAQ393262 QKL393233:QKM393262 QUH393233:QUI393262 RED393233:REE393262 RNZ393233:ROA393262 RXV393233:RXW393262 SHR393233:SHS393262 SRN393233:SRO393262 TBJ393233:TBK393262 TLF393233:TLG393262 TVB393233:TVC393262 UEX393233:UEY393262 UOT393233:UOU393262 UYP393233:UYQ393262 VIL393233:VIM393262 VSH393233:VSI393262 WCD393233:WCE393262 WLZ393233:WMA393262 WVV393233:WVW393262 N458769:O458798 JJ458769:JK458798 TF458769:TG458798 ADB458769:ADC458798 AMX458769:AMY458798 AWT458769:AWU458798 BGP458769:BGQ458798 BQL458769:BQM458798 CAH458769:CAI458798 CKD458769:CKE458798 CTZ458769:CUA458798 DDV458769:DDW458798 DNR458769:DNS458798 DXN458769:DXO458798 EHJ458769:EHK458798 ERF458769:ERG458798 FBB458769:FBC458798 FKX458769:FKY458798 FUT458769:FUU458798 GEP458769:GEQ458798 GOL458769:GOM458798 GYH458769:GYI458798 HID458769:HIE458798 HRZ458769:HSA458798 IBV458769:IBW458798 ILR458769:ILS458798 IVN458769:IVO458798 JFJ458769:JFK458798 JPF458769:JPG458798 JZB458769:JZC458798 KIX458769:KIY458798 KST458769:KSU458798 LCP458769:LCQ458798 LML458769:LMM458798 LWH458769:LWI458798 MGD458769:MGE458798 MPZ458769:MQA458798 MZV458769:MZW458798 NJR458769:NJS458798 NTN458769:NTO458798 ODJ458769:ODK458798 ONF458769:ONG458798 OXB458769:OXC458798 PGX458769:PGY458798 PQT458769:PQU458798 QAP458769:QAQ458798 QKL458769:QKM458798 QUH458769:QUI458798 RED458769:REE458798 RNZ458769:ROA458798 RXV458769:RXW458798 SHR458769:SHS458798 SRN458769:SRO458798 TBJ458769:TBK458798 TLF458769:TLG458798 TVB458769:TVC458798 UEX458769:UEY458798 UOT458769:UOU458798 UYP458769:UYQ458798 VIL458769:VIM458798 VSH458769:VSI458798 WCD458769:WCE458798 WLZ458769:WMA458798 WVV458769:WVW458798 N524305:O524334 JJ524305:JK524334 TF524305:TG524334 ADB524305:ADC524334 AMX524305:AMY524334 AWT524305:AWU524334 BGP524305:BGQ524334 BQL524305:BQM524334 CAH524305:CAI524334 CKD524305:CKE524334 CTZ524305:CUA524334 DDV524305:DDW524334 DNR524305:DNS524334 DXN524305:DXO524334 EHJ524305:EHK524334 ERF524305:ERG524334 FBB524305:FBC524334 FKX524305:FKY524334 FUT524305:FUU524334 GEP524305:GEQ524334 GOL524305:GOM524334 GYH524305:GYI524334 HID524305:HIE524334 HRZ524305:HSA524334 IBV524305:IBW524334 ILR524305:ILS524334 IVN524305:IVO524334 JFJ524305:JFK524334 JPF524305:JPG524334 JZB524305:JZC524334 KIX524305:KIY524334 KST524305:KSU524334 LCP524305:LCQ524334 LML524305:LMM524334 LWH524305:LWI524334 MGD524305:MGE524334 MPZ524305:MQA524334 MZV524305:MZW524334 NJR524305:NJS524334 NTN524305:NTO524334 ODJ524305:ODK524334 ONF524305:ONG524334 OXB524305:OXC524334 PGX524305:PGY524334 PQT524305:PQU524334 QAP524305:QAQ524334 QKL524305:QKM524334 QUH524305:QUI524334 RED524305:REE524334 RNZ524305:ROA524334 RXV524305:RXW524334 SHR524305:SHS524334 SRN524305:SRO524334 TBJ524305:TBK524334 TLF524305:TLG524334 TVB524305:TVC524334 UEX524305:UEY524334 UOT524305:UOU524334 UYP524305:UYQ524334 VIL524305:VIM524334 VSH524305:VSI524334 WCD524305:WCE524334 WLZ524305:WMA524334 WVV524305:WVW524334 N589841:O589870 JJ589841:JK589870 TF589841:TG589870 ADB589841:ADC589870 AMX589841:AMY589870 AWT589841:AWU589870 BGP589841:BGQ589870 BQL589841:BQM589870 CAH589841:CAI589870 CKD589841:CKE589870 CTZ589841:CUA589870 DDV589841:DDW589870 DNR589841:DNS589870 DXN589841:DXO589870 EHJ589841:EHK589870 ERF589841:ERG589870 FBB589841:FBC589870 FKX589841:FKY589870 FUT589841:FUU589870 GEP589841:GEQ589870 GOL589841:GOM589870 GYH589841:GYI589870 HID589841:HIE589870 HRZ589841:HSA589870 IBV589841:IBW589870 ILR589841:ILS589870 IVN589841:IVO589870 JFJ589841:JFK589870 JPF589841:JPG589870 JZB589841:JZC589870 KIX589841:KIY589870 KST589841:KSU589870 LCP589841:LCQ589870 LML589841:LMM589870 LWH589841:LWI589870 MGD589841:MGE589870 MPZ589841:MQA589870 MZV589841:MZW589870 NJR589841:NJS589870 NTN589841:NTO589870 ODJ589841:ODK589870 ONF589841:ONG589870 OXB589841:OXC589870 PGX589841:PGY589870 PQT589841:PQU589870 QAP589841:QAQ589870 QKL589841:QKM589870 QUH589841:QUI589870 RED589841:REE589870 RNZ589841:ROA589870 RXV589841:RXW589870 SHR589841:SHS589870 SRN589841:SRO589870 TBJ589841:TBK589870 TLF589841:TLG589870 TVB589841:TVC589870 UEX589841:UEY589870 UOT589841:UOU589870 UYP589841:UYQ589870 VIL589841:VIM589870 VSH589841:VSI589870 WCD589841:WCE589870 WLZ589841:WMA589870 WVV589841:WVW589870 N655377:O655406 JJ655377:JK655406 TF655377:TG655406 ADB655377:ADC655406 AMX655377:AMY655406 AWT655377:AWU655406 BGP655377:BGQ655406 BQL655377:BQM655406 CAH655377:CAI655406 CKD655377:CKE655406 CTZ655377:CUA655406 DDV655377:DDW655406 DNR655377:DNS655406 DXN655377:DXO655406 EHJ655377:EHK655406 ERF655377:ERG655406 FBB655377:FBC655406 FKX655377:FKY655406 FUT655377:FUU655406 GEP655377:GEQ655406 GOL655377:GOM655406 GYH655377:GYI655406 HID655377:HIE655406 HRZ655377:HSA655406 IBV655377:IBW655406 ILR655377:ILS655406 IVN655377:IVO655406 JFJ655377:JFK655406 JPF655377:JPG655406 JZB655377:JZC655406 KIX655377:KIY655406 KST655377:KSU655406 LCP655377:LCQ655406 LML655377:LMM655406 LWH655377:LWI655406 MGD655377:MGE655406 MPZ655377:MQA655406 MZV655377:MZW655406 NJR655377:NJS655406 NTN655377:NTO655406 ODJ655377:ODK655406 ONF655377:ONG655406 OXB655377:OXC655406 PGX655377:PGY655406 PQT655377:PQU655406 QAP655377:QAQ655406 QKL655377:QKM655406 QUH655377:QUI655406 RED655377:REE655406 RNZ655377:ROA655406 RXV655377:RXW655406 SHR655377:SHS655406 SRN655377:SRO655406 TBJ655377:TBK655406 TLF655377:TLG655406 TVB655377:TVC655406 UEX655377:UEY655406 UOT655377:UOU655406 UYP655377:UYQ655406 VIL655377:VIM655406 VSH655377:VSI655406 WCD655377:WCE655406 WLZ655377:WMA655406 WVV655377:WVW655406 N720913:O720942 JJ720913:JK720942 TF720913:TG720942 ADB720913:ADC720942 AMX720913:AMY720942 AWT720913:AWU720942 BGP720913:BGQ720942 BQL720913:BQM720942 CAH720913:CAI720942 CKD720913:CKE720942 CTZ720913:CUA720942 DDV720913:DDW720942 DNR720913:DNS720942 DXN720913:DXO720942 EHJ720913:EHK720942 ERF720913:ERG720942 FBB720913:FBC720942 FKX720913:FKY720942 FUT720913:FUU720942 GEP720913:GEQ720942 GOL720913:GOM720942 GYH720913:GYI720942 HID720913:HIE720942 HRZ720913:HSA720942 IBV720913:IBW720942 ILR720913:ILS720942 IVN720913:IVO720942 JFJ720913:JFK720942 JPF720913:JPG720942 JZB720913:JZC720942 KIX720913:KIY720942 KST720913:KSU720942 LCP720913:LCQ720942 LML720913:LMM720942 LWH720913:LWI720942 MGD720913:MGE720942 MPZ720913:MQA720942 MZV720913:MZW720942 NJR720913:NJS720942 NTN720913:NTO720942 ODJ720913:ODK720942 ONF720913:ONG720942 OXB720913:OXC720942 PGX720913:PGY720942 PQT720913:PQU720942 QAP720913:QAQ720942 QKL720913:QKM720942 QUH720913:QUI720942 RED720913:REE720942 RNZ720913:ROA720942 RXV720913:RXW720942 SHR720913:SHS720942 SRN720913:SRO720942 TBJ720913:TBK720942 TLF720913:TLG720942 TVB720913:TVC720942 UEX720913:UEY720942 UOT720913:UOU720942 UYP720913:UYQ720942 VIL720913:VIM720942 VSH720913:VSI720942 WCD720913:WCE720942 WLZ720913:WMA720942 WVV720913:WVW720942 N786449:O786478 JJ786449:JK786478 TF786449:TG786478 ADB786449:ADC786478 AMX786449:AMY786478 AWT786449:AWU786478 BGP786449:BGQ786478 BQL786449:BQM786478 CAH786449:CAI786478 CKD786449:CKE786478 CTZ786449:CUA786478 DDV786449:DDW786478 DNR786449:DNS786478 DXN786449:DXO786478 EHJ786449:EHK786478 ERF786449:ERG786478 FBB786449:FBC786478 FKX786449:FKY786478 FUT786449:FUU786478 GEP786449:GEQ786478 GOL786449:GOM786478 GYH786449:GYI786478 HID786449:HIE786478 HRZ786449:HSA786478 IBV786449:IBW786478 ILR786449:ILS786478 IVN786449:IVO786478 JFJ786449:JFK786478 JPF786449:JPG786478 JZB786449:JZC786478 KIX786449:KIY786478 KST786449:KSU786478 LCP786449:LCQ786478 LML786449:LMM786478 LWH786449:LWI786478 MGD786449:MGE786478 MPZ786449:MQA786478 MZV786449:MZW786478 NJR786449:NJS786478 NTN786449:NTO786478 ODJ786449:ODK786478 ONF786449:ONG786478 OXB786449:OXC786478 PGX786449:PGY786478 PQT786449:PQU786478 QAP786449:QAQ786478 QKL786449:QKM786478 QUH786449:QUI786478 RED786449:REE786478 RNZ786449:ROA786478 RXV786449:RXW786478 SHR786449:SHS786478 SRN786449:SRO786478 TBJ786449:TBK786478 TLF786449:TLG786478 TVB786449:TVC786478 UEX786449:UEY786478 UOT786449:UOU786478 UYP786449:UYQ786478 VIL786449:VIM786478 VSH786449:VSI786478 WCD786449:WCE786478 WLZ786449:WMA786478 WVV786449:WVW786478 N851985:O852014 JJ851985:JK852014 TF851985:TG852014 ADB851985:ADC852014 AMX851985:AMY852014 AWT851985:AWU852014 BGP851985:BGQ852014 BQL851985:BQM852014 CAH851985:CAI852014 CKD851985:CKE852014 CTZ851985:CUA852014 DDV851985:DDW852014 DNR851985:DNS852014 DXN851985:DXO852014 EHJ851985:EHK852014 ERF851985:ERG852014 FBB851985:FBC852014 FKX851985:FKY852014 FUT851985:FUU852014 GEP851985:GEQ852014 GOL851985:GOM852014 GYH851985:GYI852014 HID851985:HIE852014 HRZ851985:HSA852014 IBV851985:IBW852014 ILR851985:ILS852014 IVN851985:IVO852014 JFJ851985:JFK852014 JPF851985:JPG852014 JZB851985:JZC852014 KIX851985:KIY852014 KST851985:KSU852014 LCP851985:LCQ852014 LML851985:LMM852014 LWH851985:LWI852014 MGD851985:MGE852014 MPZ851985:MQA852014 MZV851985:MZW852014 NJR851985:NJS852014 NTN851985:NTO852014 ODJ851985:ODK852014 ONF851985:ONG852014 OXB851985:OXC852014 PGX851985:PGY852014 PQT851985:PQU852014 QAP851985:QAQ852014 QKL851985:QKM852014 QUH851985:QUI852014 RED851985:REE852014 RNZ851985:ROA852014 RXV851985:RXW852014 SHR851985:SHS852014 SRN851985:SRO852014 TBJ851985:TBK852014 TLF851985:TLG852014 TVB851985:TVC852014 UEX851985:UEY852014 UOT851985:UOU852014 UYP851985:UYQ852014 VIL851985:VIM852014 VSH851985:VSI852014 WCD851985:WCE852014 WLZ851985:WMA852014 WVV851985:WVW852014 N917521:O917550 JJ917521:JK917550 TF917521:TG917550 ADB917521:ADC917550 AMX917521:AMY917550 AWT917521:AWU917550 BGP917521:BGQ917550 BQL917521:BQM917550 CAH917521:CAI917550 CKD917521:CKE917550 CTZ917521:CUA917550 DDV917521:DDW917550 DNR917521:DNS917550 DXN917521:DXO917550 EHJ917521:EHK917550 ERF917521:ERG917550 FBB917521:FBC917550 FKX917521:FKY917550 FUT917521:FUU917550 GEP917521:GEQ917550 GOL917521:GOM917550 GYH917521:GYI917550 HID917521:HIE917550 HRZ917521:HSA917550 IBV917521:IBW917550 ILR917521:ILS917550 IVN917521:IVO917550 JFJ917521:JFK917550 JPF917521:JPG917550 JZB917521:JZC917550 KIX917521:KIY917550 KST917521:KSU917550 LCP917521:LCQ917550 LML917521:LMM917550 LWH917521:LWI917550 MGD917521:MGE917550 MPZ917521:MQA917550 MZV917521:MZW917550 NJR917521:NJS917550 NTN917521:NTO917550 ODJ917521:ODK917550 ONF917521:ONG917550 OXB917521:OXC917550 PGX917521:PGY917550 PQT917521:PQU917550 QAP917521:QAQ917550 QKL917521:QKM917550 QUH917521:QUI917550 RED917521:REE917550 RNZ917521:ROA917550 RXV917521:RXW917550 SHR917521:SHS917550 SRN917521:SRO917550 TBJ917521:TBK917550 TLF917521:TLG917550 TVB917521:TVC917550 UEX917521:UEY917550 UOT917521:UOU917550 UYP917521:UYQ917550 VIL917521:VIM917550 VSH917521:VSI917550 WCD917521:WCE917550 WLZ917521:WMA917550 WVV917521:WVW917550 N983057:O983086 JJ983057:JK983086 TF983057:TG983086 ADB983057:ADC983086 AMX983057:AMY983086 AWT983057:AWU983086 BGP983057:BGQ983086 BQL983057:BQM983086 CAH983057:CAI983086 CKD983057:CKE983086 CTZ983057:CUA983086 DDV983057:DDW983086 DNR983057:DNS983086 DXN983057:DXO983086 EHJ983057:EHK983086 ERF983057:ERG983086 FBB983057:FBC983086 FKX983057:FKY983086 FUT983057:FUU983086 GEP983057:GEQ983086 GOL983057:GOM983086 GYH983057:GYI983086 HID983057:HIE983086 HRZ983057:HSA983086 IBV983057:IBW983086 ILR983057:ILS983086 IVN983057:IVO983086 JFJ983057:JFK983086 JPF983057:JPG983086 JZB983057:JZC983086 KIX983057:KIY983086 KST983057:KSU983086 LCP983057:LCQ983086 LML983057:LMM983086 LWH983057:LWI983086 MGD983057:MGE983086 MPZ983057:MQA983086 MZV983057:MZW983086 NJR983057:NJS983086 NTN983057:NTO983086 ODJ983057:ODK983086 ONF983057:ONG983086 OXB983057:OXC983086 PGX983057:PGY983086 PQT983057:PQU983086 QAP983057:QAQ983086 QKL983057:QKM983086 QUH983057:QUI983086 RED983057:REE983086 RNZ983057:ROA983086 RXV983057:RXW983086 SHR983057:SHS983086 SRN983057:SRO983086 TBJ983057:TBK983086 TLF983057:TLG983086 TVB983057:TVC983086 UEX983057:UEY983086 UOT983057:UOU983086 UYP983057:UYQ983086 VIL983057:VIM983086 VSH983057:VSI983086 WCD983057:WCE983086 WLZ983057:WMA983086 WVV983057:WVW983086" xr:uid="{3C37323A-36C4-4138-BF56-042E07D29DF3}"/>
    <dataValidation type="list" allowBlank="1" showInputMessage="1" showErrorMessage="1" promptTitle="Tipo ID" prompt="1 RNC_x000a_2 CEDULA" sqref="J17:K46 JF17:JG46 TB17:TC46 ACX17:ACY46 AMT17:AMU46 AWP17:AWQ46 BGL17:BGM46 BQH17:BQI46 CAD17:CAE46 CJZ17:CKA46 CTV17:CTW46 DDR17:DDS46 DNN17:DNO46 DXJ17:DXK46 EHF17:EHG46 ERB17:ERC46 FAX17:FAY46 FKT17:FKU46 FUP17:FUQ46 GEL17:GEM46 GOH17:GOI46 GYD17:GYE46 HHZ17:HIA46 HRV17:HRW46 IBR17:IBS46 ILN17:ILO46 IVJ17:IVK46 JFF17:JFG46 JPB17:JPC46 JYX17:JYY46 KIT17:KIU46 KSP17:KSQ46 LCL17:LCM46 LMH17:LMI46 LWD17:LWE46 MFZ17:MGA46 MPV17:MPW46 MZR17:MZS46 NJN17:NJO46 NTJ17:NTK46 ODF17:ODG46 ONB17:ONC46 OWX17:OWY46 PGT17:PGU46 PQP17:PQQ46 QAL17:QAM46 QKH17:QKI46 QUD17:QUE46 RDZ17:REA46 RNV17:RNW46 RXR17:RXS46 SHN17:SHO46 SRJ17:SRK46 TBF17:TBG46 TLB17:TLC46 TUX17:TUY46 UET17:UEU46 UOP17:UOQ46 UYL17:UYM46 VIH17:VII46 VSD17:VSE46 WBZ17:WCA46 WLV17:WLW46 WVR17:WVS46 J65553:K65582 JF65553:JG65582 TB65553:TC65582 ACX65553:ACY65582 AMT65553:AMU65582 AWP65553:AWQ65582 BGL65553:BGM65582 BQH65553:BQI65582 CAD65553:CAE65582 CJZ65553:CKA65582 CTV65553:CTW65582 DDR65553:DDS65582 DNN65553:DNO65582 DXJ65553:DXK65582 EHF65553:EHG65582 ERB65553:ERC65582 FAX65553:FAY65582 FKT65553:FKU65582 FUP65553:FUQ65582 GEL65553:GEM65582 GOH65553:GOI65582 GYD65553:GYE65582 HHZ65553:HIA65582 HRV65553:HRW65582 IBR65553:IBS65582 ILN65553:ILO65582 IVJ65553:IVK65582 JFF65553:JFG65582 JPB65553:JPC65582 JYX65553:JYY65582 KIT65553:KIU65582 KSP65553:KSQ65582 LCL65553:LCM65582 LMH65553:LMI65582 LWD65553:LWE65582 MFZ65553:MGA65582 MPV65553:MPW65582 MZR65553:MZS65582 NJN65553:NJO65582 NTJ65553:NTK65582 ODF65553:ODG65582 ONB65553:ONC65582 OWX65553:OWY65582 PGT65553:PGU65582 PQP65553:PQQ65582 QAL65553:QAM65582 QKH65553:QKI65582 QUD65553:QUE65582 RDZ65553:REA65582 RNV65553:RNW65582 RXR65553:RXS65582 SHN65553:SHO65582 SRJ65553:SRK65582 TBF65553:TBG65582 TLB65553:TLC65582 TUX65553:TUY65582 UET65553:UEU65582 UOP65553:UOQ65582 UYL65553:UYM65582 VIH65553:VII65582 VSD65553:VSE65582 WBZ65553:WCA65582 WLV65553:WLW65582 WVR65553:WVS65582 J131089:K131118 JF131089:JG131118 TB131089:TC131118 ACX131089:ACY131118 AMT131089:AMU131118 AWP131089:AWQ131118 BGL131089:BGM131118 BQH131089:BQI131118 CAD131089:CAE131118 CJZ131089:CKA131118 CTV131089:CTW131118 DDR131089:DDS131118 DNN131089:DNO131118 DXJ131089:DXK131118 EHF131089:EHG131118 ERB131089:ERC131118 FAX131089:FAY131118 FKT131089:FKU131118 FUP131089:FUQ131118 GEL131089:GEM131118 GOH131089:GOI131118 GYD131089:GYE131118 HHZ131089:HIA131118 HRV131089:HRW131118 IBR131089:IBS131118 ILN131089:ILO131118 IVJ131089:IVK131118 JFF131089:JFG131118 JPB131089:JPC131118 JYX131089:JYY131118 KIT131089:KIU131118 KSP131089:KSQ131118 LCL131089:LCM131118 LMH131089:LMI131118 LWD131089:LWE131118 MFZ131089:MGA131118 MPV131089:MPW131118 MZR131089:MZS131118 NJN131089:NJO131118 NTJ131089:NTK131118 ODF131089:ODG131118 ONB131089:ONC131118 OWX131089:OWY131118 PGT131089:PGU131118 PQP131089:PQQ131118 QAL131089:QAM131118 QKH131089:QKI131118 QUD131089:QUE131118 RDZ131089:REA131118 RNV131089:RNW131118 RXR131089:RXS131118 SHN131089:SHO131118 SRJ131089:SRK131118 TBF131089:TBG131118 TLB131089:TLC131118 TUX131089:TUY131118 UET131089:UEU131118 UOP131089:UOQ131118 UYL131089:UYM131118 VIH131089:VII131118 VSD131089:VSE131118 WBZ131089:WCA131118 WLV131089:WLW131118 WVR131089:WVS131118 J196625:K196654 JF196625:JG196654 TB196625:TC196654 ACX196625:ACY196654 AMT196625:AMU196654 AWP196625:AWQ196654 BGL196625:BGM196654 BQH196625:BQI196654 CAD196625:CAE196654 CJZ196625:CKA196654 CTV196625:CTW196654 DDR196625:DDS196654 DNN196625:DNO196654 DXJ196625:DXK196654 EHF196625:EHG196654 ERB196625:ERC196654 FAX196625:FAY196654 FKT196625:FKU196654 FUP196625:FUQ196654 GEL196625:GEM196654 GOH196625:GOI196654 GYD196625:GYE196654 HHZ196625:HIA196654 HRV196625:HRW196654 IBR196625:IBS196654 ILN196625:ILO196654 IVJ196625:IVK196654 JFF196625:JFG196654 JPB196625:JPC196654 JYX196625:JYY196654 KIT196625:KIU196654 KSP196625:KSQ196654 LCL196625:LCM196654 LMH196625:LMI196654 LWD196625:LWE196654 MFZ196625:MGA196654 MPV196625:MPW196654 MZR196625:MZS196654 NJN196625:NJO196654 NTJ196625:NTK196654 ODF196625:ODG196654 ONB196625:ONC196654 OWX196625:OWY196654 PGT196625:PGU196654 PQP196625:PQQ196654 QAL196625:QAM196654 QKH196625:QKI196654 QUD196625:QUE196654 RDZ196625:REA196654 RNV196625:RNW196654 RXR196625:RXS196654 SHN196625:SHO196654 SRJ196625:SRK196654 TBF196625:TBG196654 TLB196625:TLC196654 TUX196625:TUY196654 UET196625:UEU196654 UOP196625:UOQ196654 UYL196625:UYM196654 VIH196625:VII196654 VSD196625:VSE196654 WBZ196625:WCA196654 WLV196625:WLW196654 WVR196625:WVS196654 J262161:K262190 JF262161:JG262190 TB262161:TC262190 ACX262161:ACY262190 AMT262161:AMU262190 AWP262161:AWQ262190 BGL262161:BGM262190 BQH262161:BQI262190 CAD262161:CAE262190 CJZ262161:CKA262190 CTV262161:CTW262190 DDR262161:DDS262190 DNN262161:DNO262190 DXJ262161:DXK262190 EHF262161:EHG262190 ERB262161:ERC262190 FAX262161:FAY262190 FKT262161:FKU262190 FUP262161:FUQ262190 GEL262161:GEM262190 GOH262161:GOI262190 GYD262161:GYE262190 HHZ262161:HIA262190 HRV262161:HRW262190 IBR262161:IBS262190 ILN262161:ILO262190 IVJ262161:IVK262190 JFF262161:JFG262190 JPB262161:JPC262190 JYX262161:JYY262190 KIT262161:KIU262190 KSP262161:KSQ262190 LCL262161:LCM262190 LMH262161:LMI262190 LWD262161:LWE262190 MFZ262161:MGA262190 MPV262161:MPW262190 MZR262161:MZS262190 NJN262161:NJO262190 NTJ262161:NTK262190 ODF262161:ODG262190 ONB262161:ONC262190 OWX262161:OWY262190 PGT262161:PGU262190 PQP262161:PQQ262190 QAL262161:QAM262190 QKH262161:QKI262190 QUD262161:QUE262190 RDZ262161:REA262190 RNV262161:RNW262190 RXR262161:RXS262190 SHN262161:SHO262190 SRJ262161:SRK262190 TBF262161:TBG262190 TLB262161:TLC262190 TUX262161:TUY262190 UET262161:UEU262190 UOP262161:UOQ262190 UYL262161:UYM262190 VIH262161:VII262190 VSD262161:VSE262190 WBZ262161:WCA262190 WLV262161:WLW262190 WVR262161:WVS262190 J327697:K327726 JF327697:JG327726 TB327697:TC327726 ACX327697:ACY327726 AMT327697:AMU327726 AWP327697:AWQ327726 BGL327697:BGM327726 BQH327697:BQI327726 CAD327697:CAE327726 CJZ327697:CKA327726 CTV327697:CTW327726 DDR327697:DDS327726 DNN327697:DNO327726 DXJ327697:DXK327726 EHF327697:EHG327726 ERB327697:ERC327726 FAX327697:FAY327726 FKT327697:FKU327726 FUP327697:FUQ327726 GEL327697:GEM327726 GOH327697:GOI327726 GYD327697:GYE327726 HHZ327697:HIA327726 HRV327697:HRW327726 IBR327697:IBS327726 ILN327697:ILO327726 IVJ327697:IVK327726 JFF327697:JFG327726 JPB327697:JPC327726 JYX327697:JYY327726 KIT327697:KIU327726 KSP327697:KSQ327726 LCL327697:LCM327726 LMH327697:LMI327726 LWD327697:LWE327726 MFZ327697:MGA327726 MPV327697:MPW327726 MZR327697:MZS327726 NJN327697:NJO327726 NTJ327697:NTK327726 ODF327697:ODG327726 ONB327697:ONC327726 OWX327697:OWY327726 PGT327697:PGU327726 PQP327697:PQQ327726 QAL327697:QAM327726 QKH327697:QKI327726 QUD327697:QUE327726 RDZ327697:REA327726 RNV327697:RNW327726 RXR327697:RXS327726 SHN327697:SHO327726 SRJ327697:SRK327726 TBF327697:TBG327726 TLB327697:TLC327726 TUX327697:TUY327726 UET327697:UEU327726 UOP327697:UOQ327726 UYL327697:UYM327726 VIH327697:VII327726 VSD327697:VSE327726 WBZ327697:WCA327726 WLV327697:WLW327726 WVR327697:WVS327726 J393233:K393262 JF393233:JG393262 TB393233:TC393262 ACX393233:ACY393262 AMT393233:AMU393262 AWP393233:AWQ393262 BGL393233:BGM393262 BQH393233:BQI393262 CAD393233:CAE393262 CJZ393233:CKA393262 CTV393233:CTW393262 DDR393233:DDS393262 DNN393233:DNO393262 DXJ393233:DXK393262 EHF393233:EHG393262 ERB393233:ERC393262 FAX393233:FAY393262 FKT393233:FKU393262 FUP393233:FUQ393262 GEL393233:GEM393262 GOH393233:GOI393262 GYD393233:GYE393262 HHZ393233:HIA393262 HRV393233:HRW393262 IBR393233:IBS393262 ILN393233:ILO393262 IVJ393233:IVK393262 JFF393233:JFG393262 JPB393233:JPC393262 JYX393233:JYY393262 KIT393233:KIU393262 KSP393233:KSQ393262 LCL393233:LCM393262 LMH393233:LMI393262 LWD393233:LWE393262 MFZ393233:MGA393262 MPV393233:MPW393262 MZR393233:MZS393262 NJN393233:NJO393262 NTJ393233:NTK393262 ODF393233:ODG393262 ONB393233:ONC393262 OWX393233:OWY393262 PGT393233:PGU393262 PQP393233:PQQ393262 QAL393233:QAM393262 QKH393233:QKI393262 QUD393233:QUE393262 RDZ393233:REA393262 RNV393233:RNW393262 RXR393233:RXS393262 SHN393233:SHO393262 SRJ393233:SRK393262 TBF393233:TBG393262 TLB393233:TLC393262 TUX393233:TUY393262 UET393233:UEU393262 UOP393233:UOQ393262 UYL393233:UYM393262 VIH393233:VII393262 VSD393233:VSE393262 WBZ393233:WCA393262 WLV393233:WLW393262 WVR393233:WVS393262 J458769:K458798 JF458769:JG458798 TB458769:TC458798 ACX458769:ACY458798 AMT458769:AMU458798 AWP458769:AWQ458798 BGL458769:BGM458798 BQH458769:BQI458798 CAD458769:CAE458798 CJZ458769:CKA458798 CTV458769:CTW458798 DDR458769:DDS458798 DNN458769:DNO458798 DXJ458769:DXK458798 EHF458769:EHG458798 ERB458769:ERC458798 FAX458769:FAY458798 FKT458769:FKU458798 FUP458769:FUQ458798 GEL458769:GEM458798 GOH458769:GOI458798 GYD458769:GYE458798 HHZ458769:HIA458798 HRV458769:HRW458798 IBR458769:IBS458798 ILN458769:ILO458798 IVJ458769:IVK458798 JFF458769:JFG458798 JPB458769:JPC458798 JYX458769:JYY458798 KIT458769:KIU458798 KSP458769:KSQ458798 LCL458769:LCM458798 LMH458769:LMI458798 LWD458769:LWE458798 MFZ458769:MGA458798 MPV458769:MPW458798 MZR458769:MZS458798 NJN458769:NJO458798 NTJ458769:NTK458798 ODF458769:ODG458798 ONB458769:ONC458798 OWX458769:OWY458798 PGT458769:PGU458798 PQP458769:PQQ458798 QAL458769:QAM458798 QKH458769:QKI458798 QUD458769:QUE458798 RDZ458769:REA458798 RNV458769:RNW458798 RXR458769:RXS458798 SHN458769:SHO458798 SRJ458769:SRK458798 TBF458769:TBG458798 TLB458769:TLC458798 TUX458769:TUY458798 UET458769:UEU458798 UOP458769:UOQ458798 UYL458769:UYM458798 VIH458769:VII458798 VSD458769:VSE458798 WBZ458769:WCA458798 WLV458769:WLW458798 WVR458769:WVS458798 J524305:K524334 JF524305:JG524334 TB524305:TC524334 ACX524305:ACY524334 AMT524305:AMU524334 AWP524305:AWQ524334 BGL524305:BGM524334 BQH524305:BQI524334 CAD524305:CAE524334 CJZ524305:CKA524334 CTV524305:CTW524334 DDR524305:DDS524334 DNN524305:DNO524334 DXJ524305:DXK524334 EHF524305:EHG524334 ERB524305:ERC524334 FAX524305:FAY524334 FKT524305:FKU524334 FUP524305:FUQ524334 GEL524305:GEM524334 GOH524305:GOI524334 GYD524305:GYE524334 HHZ524305:HIA524334 HRV524305:HRW524334 IBR524305:IBS524334 ILN524305:ILO524334 IVJ524305:IVK524334 JFF524305:JFG524334 JPB524305:JPC524334 JYX524305:JYY524334 KIT524305:KIU524334 KSP524305:KSQ524334 LCL524305:LCM524334 LMH524305:LMI524334 LWD524305:LWE524334 MFZ524305:MGA524334 MPV524305:MPW524334 MZR524305:MZS524334 NJN524305:NJO524334 NTJ524305:NTK524334 ODF524305:ODG524334 ONB524305:ONC524334 OWX524305:OWY524334 PGT524305:PGU524334 PQP524305:PQQ524334 QAL524305:QAM524334 QKH524305:QKI524334 QUD524305:QUE524334 RDZ524305:REA524334 RNV524305:RNW524334 RXR524305:RXS524334 SHN524305:SHO524334 SRJ524305:SRK524334 TBF524305:TBG524334 TLB524305:TLC524334 TUX524305:TUY524334 UET524305:UEU524334 UOP524305:UOQ524334 UYL524305:UYM524334 VIH524305:VII524334 VSD524305:VSE524334 WBZ524305:WCA524334 WLV524305:WLW524334 WVR524305:WVS524334 J589841:K589870 JF589841:JG589870 TB589841:TC589870 ACX589841:ACY589870 AMT589841:AMU589870 AWP589841:AWQ589870 BGL589841:BGM589870 BQH589841:BQI589870 CAD589841:CAE589870 CJZ589841:CKA589870 CTV589841:CTW589870 DDR589841:DDS589870 DNN589841:DNO589870 DXJ589841:DXK589870 EHF589841:EHG589870 ERB589841:ERC589870 FAX589841:FAY589870 FKT589841:FKU589870 FUP589841:FUQ589870 GEL589841:GEM589870 GOH589841:GOI589870 GYD589841:GYE589870 HHZ589841:HIA589870 HRV589841:HRW589870 IBR589841:IBS589870 ILN589841:ILO589870 IVJ589841:IVK589870 JFF589841:JFG589870 JPB589841:JPC589870 JYX589841:JYY589870 KIT589841:KIU589870 KSP589841:KSQ589870 LCL589841:LCM589870 LMH589841:LMI589870 LWD589841:LWE589870 MFZ589841:MGA589870 MPV589841:MPW589870 MZR589841:MZS589870 NJN589841:NJO589870 NTJ589841:NTK589870 ODF589841:ODG589870 ONB589841:ONC589870 OWX589841:OWY589870 PGT589841:PGU589870 PQP589841:PQQ589870 QAL589841:QAM589870 QKH589841:QKI589870 QUD589841:QUE589870 RDZ589841:REA589870 RNV589841:RNW589870 RXR589841:RXS589870 SHN589841:SHO589870 SRJ589841:SRK589870 TBF589841:TBG589870 TLB589841:TLC589870 TUX589841:TUY589870 UET589841:UEU589870 UOP589841:UOQ589870 UYL589841:UYM589870 VIH589841:VII589870 VSD589841:VSE589870 WBZ589841:WCA589870 WLV589841:WLW589870 WVR589841:WVS589870 J655377:K655406 JF655377:JG655406 TB655377:TC655406 ACX655377:ACY655406 AMT655377:AMU655406 AWP655377:AWQ655406 BGL655377:BGM655406 BQH655377:BQI655406 CAD655377:CAE655406 CJZ655377:CKA655406 CTV655377:CTW655406 DDR655377:DDS655406 DNN655377:DNO655406 DXJ655377:DXK655406 EHF655377:EHG655406 ERB655377:ERC655406 FAX655377:FAY655406 FKT655377:FKU655406 FUP655377:FUQ655406 GEL655377:GEM655406 GOH655377:GOI655406 GYD655377:GYE655406 HHZ655377:HIA655406 HRV655377:HRW655406 IBR655377:IBS655406 ILN655377:ILO655406 IVJ655377:IVK655406 JFF655377:JFG655406 JPB655377:JPC655406 JYX655377:JYY655406 KIT655377:KIU655406 KSP655377:KSQ655406 LCL655377:LCM655406 LMH655377:LMI655406 LWD655377:LWE655406 MFZ655377:MGA655406 MPV655377:MPW655406 MZR655377:MZS655406 NJN655377:NJO655406 NTJ655377:NTK655406 ODF655377:ODG655406 ONB655377:ONC655406 OWX655377:OWY655406 PGT655377:PGU655406 PQP655377:PQQ655406 QAL655377:QAM655406 QKH655377:QKI655406 QUD655377:QUE655406 RDZ655377:REA655406 RNV655377:RNW655406 RXR655377:RXS655406 SHN655377:SHO655406 SRJ655377:SRK655406 TBF655377:TBG655406 TLB655377:TLC655406 TUX655377:TUY655406 UET655377:UEU655406 UOP655377:UOQ655406 UYL655377:UYM655406 VIH655377:VII655406 VSD655377:VSE655406 WBZ655377:WCA655406 WLV655377:WLW655406 WVR655377:WVS655406 J720913:K720942 JF720913:JG720942 TB720913:TC720942 ACX720913:ACY720942 AMT720913:AMU720942 AWP720913:AWQ720942 BGL720913:BGM720942 BQH720913:BQI720942 CAD720913:CAE720942 CJZ720913:CKA720942 CTV720913:CTW720942 DDR720913:DDS720942 DNN720913:DNO720942 DXJ720913:DXK720942 EHF720913:EHG720942 ERB720913:ERC720942 FAX720913:FAY720942 FKT720913:FKU720942 FUP720913:FUQ720942 GEL720913:GEM720942 GOH720913:GOI720942 GYD720913:GYE720942 HHZ720913:HIA720942 HRV720913:HRW720942 IBR720913:IBS720942 ILN720913:ILO720942 IVJ720913:IVK720942 JFF720913:JFG720942 JPB720913:JPC720942 JYX720913:JYY720942 KIT720913:KIU720942 KSP720913:KSQ720942 LCL720913:LCM720942 LMH720913:LMI720942 LWD720913:LWE720942 MFZ720913:MGA720942 MPV720913:MPW720942 MZR720913:MZS720942 NJN720913:NJO720942 NTJ720913:NTK720942 ODF720913:ODG720942 ONB720913:ONC720942 OWX720913:OWY720942 PGT720913:PGU720942 PQP720913:PQQ720942 QAL720913:QAM720942 QKH720913:QKI720942 QUD720913:QUE720942 RDZ720913:REA720942 RNV720913:RNW720942 RXR720913:RXS720942 SHN720913:SHO720942 SRJ720913:SRK720942 TBF720913:TBG720942 TLB720913:TLC720942 TUX720913:TUY720942 UET720913:UEU720942 UOP720913:UOQ720942 UYL720913:UYM720942 VIH720913:VII720942 VSD720913:VSE720942 WBZ720913:WCA720942 WLV720913:WLW720942 WVR720913:WVS720942 J786449:K786478 JF786449:JG786478 TB786449:TC786478 ACX786449:ACY786478 AMT786449:AMU786478 AWP786449:AWQ786478 BGL786449:BGM786478 BQH786449:BQI786478 CAD786449:CAE786478 CJZ786449:CKA786478 CTV786449:CTW786478 DDR786449:DDS786478 DNN786449:DNO786478 DXJ786449:DXK786478 EHF786449:EHG786478 ERB786449:ERC786478 FAX786449:FAY786478 FKT786449:FKU786478 FUP786449:FUQ786478 GEL786449:GEM786478 GOH786449:GOI786478 GYD786449:GYE786478 HHZ786449:HIA786478 HRV786449:HRW786478 IBR786449:IBS786478 ILN786449:ILO786478 IVJ786449:IVK786478 JFF786449:JFG786478 JPB786449:JPC786478 JYX786449:JYY786478 KIT786449:KIU786478 KSP786449:KSQ786478 LCL786449:LCM786478 LMH786449:LMI786478 LWD786449:LWE786478 MFZ786449:MGA786478 MPV786449:MPW786478 MZR786449:MZS786478 NJN786449:NJO786478 NTJ786449:NTK786478 ODF786449:ODG786478 ONB786449:ONC786478 OWX786449:OWY786478 PGT786449:PGU786478 PQP786449:PQQ786478 QAL786449:QAM786478 QKH786449:QKI786478 QUD786449:QUE786478 RDZ786449:REA786478 RNV786449:RNW786478 RXR786449:RXS786478 SHN786449:SHO786478 SRJ786449:SRK786478 TBF786449:TBG786478 TLB786449:TLC786478 TUX786449:TUY786478 UET786449:UEU786478 UOP786449:UOQ786478 UYL786449:UYM786478 VIH786449:VII786478 VSD786449:VSE786478 WBZ786449:WCA786478 WLV786449:WLW786478 WVR786449:WVS786478 J851985:K852014 JF851985:JG852014 TB851985:TC852014 ACX851985:ACY852014 AMT851985:AMU852014 AWP851985:AWQ852014 BGL851985:BGM852014 BQH851985:BQI852014 CAD851985:CAE852014 CJZ851985:CKA852014 CTV851985:CTW852014 DDR851985:DDS852014 DNN851985:DNO852014 DXJ851985:DXK852014 EHF851985:EHG852014 ERB851985:ERC852014 FAX851985:FAY852014 FKT851985:FKU852014 FUP851985:FUQ852014 GEL851985:GEM852014 GOH851985:GOI852014 GYD851985:GYE852014 HHZ851985:HIA852014 HRV851985:HRW852014 IBR851985:IBS852014 ILN851985:ILO852014 IVJ851985:IVK852014 JFF851985:JFG852014 JPB851985:JPC852014 JYX851985:JYY852014 KIT851985:KIU852014 KSP851985:KSQ852014 LCL851985:LCM852014 LMH851985:LMI852014 LWD851985:LWE852014 MFZ851985:MGA852014 MPV851985:MPW852014 MZR851985:MZS852014 NJN851985:NJO852014 NTJ851985:NTK852014 ODF851985:ODG852014 ONB851985:ONC852014 OWX851985:OWY852014 PGT851985:PGU852014 PQP851985:PQQ852014 QAL851985:QAM852014 QKH851985:QKI852014 QUD851985:QUE852014 RDZ851985:REA852014 RNV851985:RNW852014 RXR851985:RXS852014 SHN851985:SHO852014 SRJ851985:SRK852014 TBF851985:TBG852014 TLB851985:TLC852014 TUX851985:TUY852014 UET851985:UEU852014 UOP851985:UOQ852014 UYL851985:UYM852014 VIH851985:VII852014 VSD851985:VSE852014 WBZ851985:WCA852014 WLV851985:WLW852014 WVR851985:WVS852014 J917521:K917550 JF917521:JG917550 TB917521:TC917550 ACX917521:ACY917550 AMT917521:AMU917550 AWP917521:AWQ917550 BGL917521:BGM917550 BQH917521:BQI917550 CAD917521:CAE917550 CJZ917521:CKA917550 CTV917521:CTW917550 DDR917521:DDS917550 DNN917521:DNO917550 DXJ917521:DXK917550 EHF917521:EHG917550 ERB917521:ERC917550 FAX917521:FAY917550 FKT917521:FKU917550 FUP917521:FUQ917550 GEL917521:GEM917550 GOH917521:GOI917550 GYD917521:GYE917550 HHZ917521:HIA917550 HRV917521:HRW917550 IBR917521:IBS917550 ILN917521:ILO917550 IVJ917521:IVK917550 JFF917521:JFG917550 JPB917521:JPC917550 JYX917521:JYY917550 KIT917521:KIU917550 KSP917521:KSQ917550 LCL917521:LCM917550 LMH917521:LMI917550 LWD917521:LWE917550 MFZ917521:MGA917550 MPV917521:MPW917550 MZR917521:MZS917550 NJN917521:NJO917550 NTJ917521:NTK917550 ODF917521:ODG917550 ONB917521:ONC917550 OWX917521:OWY917550 PGT917521:PGU917550 PQP917521:PQQ917550 QAL917521:QAM917550 QKH917521:QKI917550 QUD917521:QUE917550 RDZ917521:REA917550 RNV917521:RNW917550 RXR917521:RXS917550 SHN917521:SHO917550 SRJ917521:SRK917550 TBF917521:TBG917550 TLB917521:TLC917550 TUX917521:TUY917550 UET917521:UEU917550 UOP917521:UOQ917550 UYL917521:UYM917550 VIH917521:VII917550 VSD917521:VSE917550 WBZ917521:WCA917550 WLV917521:WLW917550 WVR917521:WVS917550 J983057:K983086 JF983057:JG983086 TB983057:TC983086 ACX983057:ACY983086 AMT983057:AMU983086 AWP983057:AWQ983086 BGL983057:BGM983086 BQH983057:BQI983086 CAD983057:CAE983086 CJZ983057:CKA983086 CTV983057:CTW983086 DDR983057:DDS983086 DNN983057:DNO983086 DXJ983057:DXK983086 EHF983057:EHG983086 ERB983057:ERC983086 FAX983057:FAY983086 FKT983057:FKU983086 FUP983057:FUQ983086 GEL983057:GEM983086 GOH983057:GOI983086 GYD983057:GYE983086 HHZ983057:HIA983086 HRV983057:HRW983086 IBR983057:IBS983086 ILN983057:ILO983086 IVJ983057:IVK983086 JFF983057:JFG983086 JPB983057:JPC983086 JYX983057:JYY983086 KIT983057:KIU983086 KSP983057:KSQ983086 LCL983057:LCM983086 LMH983057:LMI983086 LWD983057:LWE983086 MFZ983057:MGA983086 MPV983057:MPW983086 MZR983057:MZS983086 NJN983057:NJO983086 NTJ983057:NTK983086 ODF983057:ODG983086 ONB983057:ONC983086 OWX983057:OWY983086 PGT983057:PGU983086 PQP983057:PQQ983086 QAL983057:QAM983086 QKH983057:QKI983086 QUD983057:QUE983086 RDZ983057:REA983086 RNV983057:RNW983086 RXR983057:RXS983086 SHN983057:SHO983086 SRJ983057:SRK983086 TBF983057:TBG983086 TLB983057:TLC983086 TUX983057:TUY983086 UET983057:UEU983086 UOP983057:UOQ983086 UYL983057:UYM983086 VIH983057:VII983086 VSD983057:VSE983086 WBZ983057:WCA983086 WLV983057:WLW983086 WVR983057:WVS983086" xr:uid="{6CC0D678-176A-4B4A-A0C8-BED80A2F5ABC}">
      <formula1>"1,2"</formula1>
    </dataValidation>
    <dataValidation allowBlank="1" showInputMessage="1" showErrorMessage="1" promptTitle="VALIDACION RNC O CEDULA" prompt="La longitud de este campo es la siguiente:_x000a__x000a_RNC (9 POSICIONES)_x000a_CEDULA (11 POSICIONES)" sqref="D17:I46 IZ17:JE46 SV17:TA46 ACR17:ACW46 AMN17:AMS46 AWJ17:AWO46 BGF17:BGK46 BQB17:BQG46 BZX17:CAC46 CJT17:CJY46 CTP17:CTU46 DDL17:DDQ46 DNH17:DNM46 DXD17:DXI46 EGZ17:EHE46 EQV17:ERA46 FAR17:FAW46 FKN17:FKS46 FUJ17:FUO46 GEF17:GEK46 GOB17:GOG46 GXX17:GYC46 HHT17:HHY46 HRP17:HRU46 IBL17:IBQ46 ILH17:ILM46 IVD17:IVI46 JEZ17:JFE46 JOV17:JPA46 JYR17:JYW46 KIN17:KIS46 KSJ17:KSO46 LCF17:LCK46 LMB17:LMG46 LVX17:LWC46 MFT17:MFY46 MPP17:MPU46 MZL17:MZQ46 NJH17:NJM46 NTD17:NTI46 OCZ17:ODE46 OMV17:ONA46 OWR17:OWW46 PGN17:PGS46 PQJ17:PQO46 QAF17:QAK46 QKB17:QKG46 QTX17:QUC46 RDT17:RDY46 RNP17:RNU46 RXL17:RXQ46 SHH17:SHM46 SRD17:SRI46 TAZ17:TBE46 TKV17:TLA46 TUR17:TUW46 UEN17:UES46 UOJ17:UOO46 UYF17:UYK46 VIB17:VIG46 VRX17:VSC46 WBT17:WBY46 WLP17:WLU46 WVL17:WVQ46 D65553:I65582 IZ65553:JE65582 SV65553:TA65582 ACR65553:ACW65582 AMN65553:AMS65582 AWJ65553:AWO65582 BGF65553:BGK65582 BQB65553:BQG65582 BZX65553:CAC65582 CJT65553:CJY65582 CTP65553:CTU65582 DDL65553:DDQ65582 DNH65553:DNM65582 DXD65553:DXI65582 EGZ65553:EHE65582 EQV65553:ERA65582 FAR65553:FAW65582 FKN65553:FKS65582 FUJ65553:FUO65582 GEF65553:GEK65582 GOB65553:GOG65582 GXX65553:GYC65582 HHT65553:HHY65582 HRP65553:HRU65582 IBL65553:IBQ65582 ILH65553:ILM65582 IVD65553:IVI65582 JEZ65553:JFE65582 JOV65553:JPA65582 JYR65553:JYW65582 KIN65553:KIS65582 KSJ65553:KSO65582 LCF65553:LCK65582 LMB65553:LMG65582 LVX65553:LWC65582 MFT65553:MFY65582 MPP65553:MPU65582 MZL65553:MZQ65582 NJH65553:NJM65582 NTD65553:NTI65582 OCZ65553:ODE65582 OMV65553:ONA65582 OWR65553:OWW65582 PGN65553:PGS65582 PQJ65553:PQO65582 QAF65553:QAK65582 QKB65553:QKG65582 QTX65553:QUC65582 RDT65553:RDY65582 RNP65553:RNU65582 RXL65553:RXQ65582 SHH65553:SHM65582 SRD65553:SRI65582 TAZ65553:TBE65582 TKV65553:TLA65582 TUR65553:TUW65582 UEN65553:UES65582 UOJ65553:UOO65582 UYF65553:UYK65582 VIB65553:VIG65582 VRX65553:VSC65582 WBT65553:WBY65582 WLP65553:WLU65582 WVL65553:WVQ65582 D131089:I131118 IZ131089:JE131118 SV131089:TA131118 ACR131089:ACW131118 AMN131089:AMS131118 AWJ131089:AWO131118 BGF131089:BGK131118 BQB131089:BQG131118 BZX131089:CAC131118 CJT131089:CJY131118 CTP131089:CTU131118 DDL131089:DDQ131118 DNH131089:DNM131118 DXD131089:DXI131118 EGZ131089:EHE131118 EQV131089:ERA131118 FAR131089:FAW131118 FKN131089:FKS131118 FUJ131089:FUO131118 GEF131089:GEK131118 GOB131089:GOG131118 GXX131089:GYC131118 HHT131089:HHY131118 HRP131089:HRU131118 IBL131089:IBQ131118 ILH131089:ILM131118 IVD131089:IVI131118 JEZ131089:JFE131118 JOV131089:JPA131118 JYR131089:JYW131118 KIN131089:KIS131118 KSJ131089:KSO131118 LCF131089:LCK131118 LMB131089:LMG131118 LVX131089:LWC131118 MFT131089:MFY131118 MPP131089:MPU131118 MZL131089:MZQ131118 NJH131089:NJM131118 NTD131089:NTI131118 OCZ131089:ODE131118 OMV131089:ONA131118 OWR131089:OWW131118 PGN131089:PGS131118 PQJ131089:PQO131118 QAF131089:QAK131118 QKB131089:QKG131118 QTX131089:QUC131118 RDT131089:RDY131118 RNP131089:RNU131118 RXL131089:RXQ131118 SHH131089:SHM131118 SRD131089:SRI131118 TAZ131089:TBE131118 TKV131089:TLA131118 TUR131089:TUW131118 UEN131089:UES131118 UOJ131089:UOO131118 UYF131089:UYK131118 VIB131089:VIG131118 VRX131089:VSC131118 WBT131089:WBY131118 WLP131089:WLU131118 WVL131089:WVQ131118 D196625:I196654 IZ196625:JE196654 SV196625:TA196654 ACR196625:ACW196654 AMN196625:AMS196654 AWJ196625:AWO196654 BGF196625:BGK196654 BQB196625:BQG196654 BZX196625:CAC196654 CJT196625:CJY196654 CTP196625:CTU196654 DDL196625:DDQ196654 DNH196625:DNM196654 DXD196625:DXI196654 EGZ196625:EHE196654 EQV196625:ERA196654 FAR196625:FAW196654 FKN196625:FKS196654 FUJ196625:FUO196654 GEF196625:GEK196654 GOB196625:GOG196654 GXX196625:GYC196654 HHT196625:HHY196654 HRP196625:HRU196654 IBL196625:IBQ196654 ILH196625:ILM196654 IVD196625:IVI196654 JEZ196625:JFE196654 JOV196625:JPA196654 JYR196625:JYW196654 KIN196625:KIS196654 KSJ196625:KSO196654 LCF196625:LCK196654 LMB196625:LMG196654 LVX196625:LWC196654 MFT196625:MFY196654 MPP196625:MPU196654 MZL196625:MZQ196654 NJH196625:NJM196654 NTD196625:NTI196654 OCZ196625:ODE196654 OMV196625:ONA196654 OWR196625:OWW196654 PGN196625:PGS196654 PQJ196625:PQO196654 QAF196625:QAK196654 QKB196625:QKG196654 QTX196625:QUC196654 RDT196625:RDY196654 RNP196625:RNU196654 RXL196625:RXQ196654 SHH196625:SHM196654 SRD196625:SRI196654 TAZ196625:TBE196654 TKV196625:TLA196654 TUR196625:TUW196654 UEN196625:UES196654 UOJ196625:UOO196654 UYF196625:UYK196654 VIB196625:VIG196654 VRX196625:VSC196654 WBT196625:WBY196654 WLP196625:WLU196654 WVL196625:WVQ196654 D262161:I262190 IZ262161:JE262190 SV262161:TA262190 ACR262161:ACW262190 AMN262161:AMS262190 AWJ262161:AWO262190 BGF262161:BGK262190 BQB262161:BQG262190 BZX262161:CAC262190 CJT262161:CJY262190 CTP262161:CTU262190 DDL262161:DDQ262190 DNH262161:DNM262190 DXD262161:DXI262190 EGZ262161:EHE262190 EQV262161:ERA262190 FAR262161:FAW262190 FKN262161:FKS262190 FUJ262161:FUO262190 GEF262161:GEK262190 GOB262161:GOG262190 GXX262161:GYC262190 HHT262161:HHY262190 HRP262161:HRU262190 IBL262161:IBQ262190 ILH262161:ILM262190 IVD262161:IVI262190 JEZ262161:JFE262190 JOV262161:JPA262190 JYR262161:JYW262190 KIN262161:KIS262190 KSJ262161:KSO262190 LCF262161:LCK262190 LMB262161:LMG262190 LVX262161:LWC262190 MFT262161:MFY262190 MPP262161:MPU262190 MZL262161:MZQ262190 NJH262161:NJM262190 NTD262161:NTI262190 OCZ262161:ODE262190 OMV262161:ONA262190 OWR262161:OWW262190 PGN262161:PGS262190 PQJ262161:PQO262190 QAF262161:QAK262190 QKB262161:QKG262190 QTX262161:QUC262190 RDT262161:RDY262190 RNP262161:RNU262190 RXL262161:RXQ262190 SHH262161:SHM262190 SRD262161:SRI262190 TAZ262161:TBE262190 TKV262161:TLA262190 TUR262161:TUW262190 UEN262161:UES262190 UOJ262161:UOO262190 UYF262161:UYK262190 VIB262161:VIG262190 VRX262161:VSC262190 WBT262161:WBY262190 WLP262161:WLU262190 WVL262161:WVQ262190 D327697:I327726 IZ327697:JE327726 SV327697:TA327726 ACR327697:ACW327726 AMN327697:AMS327726 AWJ327697:AWO327726 BGF327697:BGK327726 BQB327697:BQG327726 BZX327697:CAC327726 CJT327697:CJY327726 CTP327697:CTU327726 DDL327697:DDQ327726 DNH327697:DNM327726 DXD327697:DXI327726 EGZ327697:EHE327726 EQV327697:ERA327726 FAR327697:FAW327726 FKN327697:FKS327726 FUJ327697:FUO327726 GEF327697:GEK327726 GOB327697:GOG327726 GXX327697:GYC327726 HHT327697:HHY327726 HRP327697:HRU327726 IBL327697:IBQ327726 ILH327697:ILM327726 IVD327697:IVI327726 JEZ327697:JFE327726 JOV327697:JPA327726 JYR327697:JYW327726 KIN327697:KIS327726 KSJ327697:KSO327726 LCF327697:LCK327726 LMB327697:LMG327726 LVX327697:LWC327726 MFT327697:MFY327726 MPP327697:MPU327726 MZL327697:MZQ327726 NJH327697:NJM327726 NTD327697:NTI327726 OCZ327697:ODE327726 OMV327697:ONA327726 OWR327697:OWW327726 PGN327697:PGS327726 PQJ327697:PQO327726 QAF327697:QAK327726 QKB327697:QKG327726 QTX327697:QUC327726 RDT327697:RDY327726 RNP327697:RNU327726 RXL327697:RXQ327726 SHH327697:SHM327726 SRD327697:SRI327726 TAZ327697:TBE327726 TKV327697:TLA327726 TUR327697:TUW327726 UEN327697:UES327726 UOJ327697:UOO327726 UYF327697:UYK327726 VIB327697:VIG327726 VRX327697:VSC327726 WBT327697:WBY327726 WLP327697:WLU327726 WVL327697:WVQ327726 D393233:I393262 IZ393233:JE393262 SV393233:TA393262 ACR393233:ACW393262 AMN393233:AMS393262 AWJ393233:AWO393262 BGF393233:BGK393262 BQB393233:BQG393262 BZX393233:CAC393262 CJT393233:CJY393262 CTP393233:CTU393262 DDL393233:DDQ393262 DNH393233:DNM393262 DXD393233:DXI393262 EGZ393233:EHE393262 EQV393233:ERA393262 FAR393233:FAW393262 FKN393233:FKS393262 FUJ393233:FUO393262 GEF393233:GEK393262 GOB393233:GOG393262 GXX393233:GYC393262 HHT393233:HHY393262 HRP393233:HRU393262 IBL393233:IBQ393262 ILH393233:ILM393262 IVD393233:IVI393262 JEZ393233:JFE393262 JOV393233:JPA393262 JYR393233:JYW393262 KIN393233:KIS393262 KSJ393233:KSO393262 LCF393233:LCK393262 LMB393233:LMG393262 LVX393233:LWC393262 MFT393233:MFY393262 MPP393233:MPU393262 MZL393233:MZQ393262 NJH393233:NJM393262 NTD393233:NTI393262 OCZ393233:ODE393262 OMV393233:ONA393262 OWR393233:OWW393262 PGN393233:PGS393262 PQJ393233:PQO393262 QAF393233:QAK393262 QKB393233:QKG393262 QTX393233:QUC393262 RDT393233:RDY393262 RNP393233:RNU393262 RXL393233:RXQ393262 SHH393233:SHM393262 SRD393233:SRI393262 TAZ393233:TBE393262 TKV393233:TLA393262 TUR393233:TUW393262 UEN393233:UES393262 UOJ393233:UOO393262 UYF393233:UYK393262 VIB393233:VIG393262 VRX393233:VSC393262 WBT393233:WBY393262 WLP393233:WLU393262 WVL393233:WVQ393262 D458769:I458798 IZ458769:JE458798 SV458769:TA458798 ACR458769:ACW458798 AMN458769:AMS458798 AWJ458769:AWO458798 BGF458769:BGK458798 BQB458769:BQG458798 BZX458769:CAC458798 CJT458769:CJY458798 CTP458769:CTU458798 DDL458769:DDQ458798 DNH458769:DNM458798 DXD458769:DXI458798 EGZ458769:EHE458798 EQV458769:ERA458798 FAR458769:FAW458798 FKN458769:FKS458798 FUJ458769:FUO458798 GEF458769:GEK458798 GOB458769:GOG458798 GXX458769:GYC458798 HHT458769:HHY458798 HRP458769:HRU458798 IBL458769:IBQ458798 ILH458769:ILM458798 IVD458769:IVI458798 JEZ458769:JFE458798 JOV458769:JPA458798 JYR458769:JYW458798 KIN458769:KIS458798 KSJ458769:KSO458798 LCF458769:LCK458798 LMB458769:LMG458798 LVX458769:LWC458798 MFT458769:MFY458798 MPP458769:MPU458798 MZL458769:MZQ458798 NJH458769:NJM458798 NTD458769:NTI458798 OCZ458769:ODE458798 OMV458769:ONA458798 OWR458769:OWW458798 PGN458769:PGS458798 PQJ458769:PQO458798 QAF458769:QAK458798 QKB458769:QKG458798 QTX458769:QUC458798 RDT458769:RDY458798 RNP458769:RNU458798 RXL458769:RXQ458798 SHH458769:SHM458798 SRD458769:SRI458798 TAZ458769:TBE458798 TKV458769:TLA458798 TUR458769:TUW458798 UEN458769:UES458798 UOJ458769:UOO458798 UYF458769:UYK458798 VIB458769:VIG458798 VRX458769:VSC458798 WBT458769:WBY458798 WLP458769:WLU458798 WVL458769:WVQ458798 D524305:I524334 IZ524305:JE524334 SV524305:TA524334 ACR524305:ACW524334 AMN524305:AMS524334 AWJ524305:AWO524334 BGF524305:BGK524334 BQB524305:BQG524334 BZX524305:CAC524334 CJT524305:CJY524334 CTP524305:CTU524334 DDL524305:DDQ524334 DNH524305:DNM524334 DXD524305:DXI524334 EGZ524305:EHE524334 EQV524305:ERA524334 FAR524305:FAW524334 FKN524305:FKS524334 FUJ524305:FUO524334 GEF524305:GEK524334 GOB524305:GOG524334 GXX524305:GYC524334 HHT524305:HHY524334 HRP524305:HRU524334 IBL524305:IBQ524334 ILH524305:ILM524334 IVD524305:IVI524334 JEZ524305:JFE524334 JOV524305:JPA524334 JYR524305:JYW524334 KIN524305:KIS524334 KSJ524305:KSO524334 LCF524305:LCK524334 LMB524305:LMG524334 LVX524305:LWC524334 MFT524305:MFY524334 MPP524305:MPU524334 MZL524305:MZQ524334 NJH524305:NJM524334 NTD524305:NTI524334 OCZ524305:ODE524334 OMV524305:ONA524334 OWR524305:OWW524334 PGN524305:PGS524334 PQJ524305:PQO524334 QAF524305:QAK524334 QKB524305:QKG524334 QTX524305:QUC524334 RDT524305:RDY524334 RNP524305:RNU524334 RXL524305:RXQ524334 SHH524305:SHM524334 SRD524305:SRI524334 TAZ524305:TBE524334 TKV524305:TLA524334 TUR524305:TUW524334 UEN524305:UES524334 UOJ524305:UOO524334 UYF524305:UYK524334 VIB524305:VIG524334 VRX524305:VSC524334 WBT524305:WBY524334 WLP524305:WLU524334 WVL524305:WVQ524334 D589841:I589870 IZ589841:JE589870 SV589841:TA589870 ACR589841:ACW589870 AMN589841:AMS589870 AWJ589841:AWO589870 BGF589841:BGK589870 BQB589841:BQG589870 BZX589841:CAC589870 CJT589841:CJY589870 CTP589841:CTU589870 DDL589841:DDQ589870 DNH589841:DNM589870 DXD589841:DXI589870 EGZ589841:EHE589870 EQV589841:ERA589870 FAR589841:FAW589870 FKN589841:FKS589870 FUJ589841:FUO589870 GEF589841:GEK589870 GOB589841:GOG589870 GXX589841:GYC589870 HHT589841:HHY589870 HRP589841:HRU589870 IBL589841:IBQ589870 ILH589841:ILM589870 IVD589841:IVI589870 JEZ589841:JFE589870 JOV589841:JPA589870 JYR589841:JYW589870 KIN589841:KIS589870 KSJ589841:KSO589870 LCF589841:LCK589870 LMB589841:LMG589870 LVX589841:LWC589870 MFT589841:MFY589870 MPP589841:MPU589870 MZL589841:MZQ589870 NJH589841:NJM589870 NTD589841:NTI589870 OCZ589841:ODE589870 OMV589841:ONA589870 OWR589841:OWW589870 PGN589841:PGS589870 PQJ589841:PQO589870 QAF589841:QAK589870 QKB589841:QKG589870 QTX589841:QUC589870 RDT589841:RDY589870 RNP589841:RNU589870 RXL589841:RXQ589870 SHH589841:SHM589870 SRD589841:SRI589870 TAZ589841:TBE589870 TKV589841:TLA589870 TUR589841:TUW589870 UEN589841:UES589870 UOJ589841:UOO589870 UYF589841:UYK589870 VIB589841:VIG589870 VRX589841:VSC589870 WBT589841:WBY589870 WLP589841:WLU589870 WVL589841:WVQ589870 D655377:I655406 IZ655377:JE655406 SV655377:TA655406 ACR655377:ACW655406 AMN655377:AMS655406 AWJ655377:AWO655406 BGF655377:BGK655406 BQB655377:BQG655406 BZX655377:CAC655406 CJT655377:CJY655406 CTP655377:CTU655406 DDL655377:DDQ655406 DNH655377:DNM655406 DXD655377:DXI655406 EGZ655377:EHE655406 EQV655377:ERA655406 FAR655377:FAW655406 FKN655377:FKS655406 FUJ655377:FUO655406 GEF655377:GEK655406 GOB655377:GOG655406 GXX655377:GYC655406 HHT655377:HHY655406 HRP655377:HRU655406 IBL655377:IBQ655406 ILH655377:ILM655406 IVD655377:IVI655406 JEZ655377:JFE655406 JOV655377:JPA655406 JYR655377:JYW655406 KIN655377:KIS655406 KSJ655377:KSO655406 LCF655377:LCK655406 LMB655377:LMG655406 LVX655377:LWC655406 MFT655377:MFY655406 MPP655377:MPU655406 MZL655377:MZQ655406 NJH655377:NJM655406 NTD655377:NTI655406 OCZ655377:ODE655406 OMV655377:ONA655406 OWR655377:OWW655406 PGN655377:PGS655406 PQJ655377:PQO655406 QAF655377:QAK655406 QKB655377:QKG655406 QTX655377:QUC655406 RDT655377:RDY655406 RNP655377:RNU655406 RXL655377:RXQ655406 SHH655377:SHM655406 SRD655377:SRI655406 TAZ655377:TBE655406 TKV655377:TLA655406 TUR655377:TUW655406 UEN655377:UES655406 UOJ655377:UOO655406 UYF655377:UYK655406 VIB655377:VIG655406 VRX655377:VSC655406 WBT655377:WBY655406 WLP655377:WLU655406 WVL655377:WVQ655406 D720913:I720942 IZ720913:JE720942 SV720913:TA720942 ACR720913:ACW720942 AMN720913:AMS720942 AWJ720913:AWO720942 BGF720913:BGK720942 BQB720913:BQG720942 BZX720913:CAC720942 CJT720913:CJY720942 CTP720913:CTU720942 DDL720913:DDQ720942 DNH720913:DNM720942 DXD720913:DXI720942 EGZ720913:EHE720942 EQV720913:ERA720942 FAR720913:FAW720942 FKN720913:FKS720942 FUJ720913:FUO720942 GEF720913:GEK720942 GOB720913:GOG720942 GXX720913:GYC720942 HHT720913:HHY720942 HRP720913:HRU720942 IBL720913:IBQ720942 ILH720913:ILM720942 IVD720913:IVI720942 JEZ720913:JFE720942 JOV720913:JPA720942 JYR720913:JYW720942 KIN720913:KIS720942 KSJ720913:KSO720942 LCF720913:LCK720942 LMB720913:LMG720942 LVX720913:LWC720942 MFT720913:MFY720942 MPP720913:MPU720942 MZL720913:MZQ720942 NJH720913:NJM720942 NTD720913:NTI720942 OCZ720913:ODE720942 OMV720913:ONA720942 OWR720913:OWW720942 PGN720913:PGS720942 PQJ720913:PQO720942 QAF720913:QAK720942 QKB720913:QKG720942 QTX720913:QUC720942 RDT720913:RDY720942 RNP720913:RNU720942 RXL720913:RXQ720942 SHH720913:SHM720942 SRD720913:SRI720942 TAZ720913:TBE720942 TKV720913:TLA720942 TUR720913:TUW720942 UEN720913:UES720942 UOJ720913:UOO720942 UYF720913:UYK720942 VIB720913:VIG720942 VRX720913:VSC720942 WBT720913:WBY720942 WLP720913:WLU720942 WVL720913:WVQ720942 D786449:I786478 IZ786449:JE786478 SV786449:TA786478 ACR786449:ACW786478 AMN786449:AMS786478 AWJ786449:AWO786478 BGF786449:BGK786478 BQB786449:BQG786478 BZX786449:CAC786478 CJT786449:CJY786478 CTP786449:CTU786478 DDL786449:DDQ786478 DNH786449:DNM786478 DXD786449:DXI786478 EGZ786449:EHE786478 EQV786449:ERA786478 FAR786449:FAW786478 FKN786449:FKS786478 FUJ786449:FUO786478 GEF786449:GEK786478 GOB786449:GOG786478 GXX786449:GYC786478 HHT786449:HHY786478 HRP786449:HRU786478 IBL786449:IBQ786478 ILH786449:ILM786478 IVD786449:IVI786478 JEZ786449:JFE786478 JOV786449:JPA786478 JYR786449:JYW786478 KIN786449:KIS786478 KSJ786449:KSO786478 LCF786449:LCK786478 LMB786449:LMG786478 LVX786449:LWC786478 MFT786449:MFY786478 MPP786449:MPU786478 MZL786449:MZQ786478 NJH786449:NJM786478 NTD786449:NTI786478 OCZ786449:ODE786478 OMV786449:ONA786478 OWR786449:OWW786478 PGN786449:PGS786478 PQJ786449:PQO786478 QAF786449:QAK786478 QKB786449:QKG786478 QTX786449:QUC786478 RDT786449:RDY786478 RNP786449:RNU786478 RXL786449:RXQ786478 SHH786449:SHM786478 SRD786449:SRI786478 TAZ786449:TBE786478 TKV786449:TLA786478 TUR786449:TUW786478 UEN786449:UES786478 UOJ786449:UOO786478 UYF786449:UYK786478 VIB786449:VIG786478 VRX786449:VSC786478 WBT786449:WBY786478 WLP786449:WLU786478 WVL786449:WVQ786478 D851985:I852014 IZ851985:JE852014 SV851985:TA852014 ACR851985:ACW852014 AMN851985:AMS852014 AWJ851985:AWO852014 BGF851985:BGK852014 BQB851985:BQG852014 BZX851985:CAC852014 CJT851985:CJY852014 CTP851985:CTU852014 DDL851985:DDQ852014 DNH851985:DNM852014 DXD851985:DXI852014 EGZ851985:EHE852014 EQV851985:ERA852014 FAR851985:FAW852014 FKN851985:FKS852014 FUJ851985:FUO852014 GEF851985:GEK852014 GOB851985:GOG852014 GXX851985:GYC852014 HHT851985:HHY852014 HRP851985:HRU852014 IBL851985:IBQ852014 ILH851985:ILM852014 IVD851985:IVI852014 JEZ851985:JFE852014 JOV851985:JPA852014 JYR851985:JYW852014 KIN851985:KIS852014 KSJ851985:KSO852014 LCF851985:LCK852014 LMB851985:LMG852014 LVX851985:LWC852014 MFT851985:MFY852014 MPP851985:MPU852014 MZL851985:MZQ852014 NJH851985:NJM852014 NTD851985:NTI852014 OCZ851985:ODE852014 OMV851985:ONA852014 OWR851985:OWW852014 PGN851985:PGS852014 PQJ851985:PQO852014 QAF851985:QAK852014 QKB851985:QKG852014 QTX851985:QUC852014 RDT851985:RDY852014 RNP851985:RNU852014 RXL851985:RXQ852014 SHH851985:SHM852014 SRD851985:SRI852014 TAZ851985:TBE852014 TKV851985:TLA852014 TUR851985:TUW852014 UEN851985:UES852014 UOJ851985:UOO852014 UYF851985:UYK852014 VIB851985:VIG852014 VRX851985:VSC852014 WBT851985:WBY852014 WLP851985:WLU852014 WVL851985:WVQ852014 D917521:I917550 IZ917521:JE917550 SV917521:TA917550 ACR917521:ACW917550 AMN917521:AMS917550 AWJ917521:AWO917550 BGF917521:BGK917550 BQB917521:BQG917550 BZX917521:CAC917550 CJT917521:CJY917550 CTP917521:CTU917550 DDL917521:DDQ917550 DNH917521:DNM917550 DXD917521:DXI917550 EGZ917521:EHE917550 EQV917521:ERA917550 FAR917521:FAW917550 FKN917521:FKS917550 FUJ917521:FUO917550 GEF917521:GEK917550 GOB917521:GOG917550 GXX917521:GYC917550 HHT917521:HHY917550 HRP917521:HRU917550 IBL917521:IBQ917550 ILH917521:ILM917550 IVD917521:IVI917550 JEZ917521:JFE917550 JOV917521:JPA917550 JYR917521:JYW917550 KIN917521:KIS917550 KSJ917521:KSO917550 LCF917521:LCK917550 LMB917521:LMG917550 LVX917521:LWC917550 MFT917521:MFY917550 MPP917521:MPU917550 MZL917521:MZQ917550 NJH917521:NJM917550 NTD917521:NTI917550 OCZ917521:ODE917550 OMV917521:ONA917550 OWR917521:OWW917550 PGN917521:PGS917550 PQJ917521:PQO917550 QAF917521:QAK917550 QKB917521:QKG917550 QTX917521:QUC917550 RDT917521:RDY917550 RNP917521:RNU917550 RXL917521:RXQ917550 SHH917521:SHM917550 SRD917521:SRI917550 TAZ917521:TBE917550 TKV917521:TLA917550 TUR917521:TUW917550 UEN917521:UES917550 UOJ917521:UOO917550 UYF917521:UYK917550 VIB917521:VIG917550 VRX917521:VSC917550 WBT917521:WBY917550 WLP917521:WLU917550 WVL917521:WVQ917550 D983057:I983086 IZ983057:JE983086 SV983057:TA983086 ACR983057:ACW983086 AMN983057:AMS983086 AWJ983057:AWO983086 BGF983057:BGK983086 BQB983057:BQG983086 BZX983057:CAC983086 CJT983057:CJY983086 CTP983057:CTU983086 DDL983057:DDQ983086 DNH983057:DNM983086 DXD983057:DXI983086 EGZ983057:EHE983086 EQV983057:ERA983086 FAR983057:FAW983086 FKN983057:FKS983086 FUJ983057:FUO983086 GEF983057:GEK983086 GOB983057:GOG983086 GXX983057:GYC983086 HHT983057:HHY983086 HRP983057:HRU983086 IBL983057:IBQ983086 ILH983057:ILM983086 IVD983057:IVI983086 JEZ983057:JFE983086 JOV983057:JPA983086 JYR983057:JYW983086 KIN983057:KIS983086 KSJ983057:KSO983086 LCF983057:LCK983086 LMB983057:LMG983086 LVX983057:LWC983086 MFT983057:MFY983086 MPP983057:MPU983086 MZL983057:MZQ983086 NJH983057:NJM983086 NTD983057:NTI983086 OCZ983057:ODE983086 OMV983057:ONA983086 OWR983057:OWW983086 PGN983057:PGS983086 PQJ983057:PQO983086 QAF983057:QAK983086 QKB983057:QKG983086 QTX983057:QUC983086 RDT983057:RDY983086 RNP983057:RNU983086 RXL983057:RXQ983086 SHH983057:SHM983086 SRD983057:SRI983086 TAZ983057:TBE983086 TKV983057:TLA983086 TUR983057:TUW983086 UEN983057:UES983086 UOJ983057:UOO983086 UYF983057:UYK983086 VIB983057:VIG983086 VRX983057:VSC983086 WBT983057:WBY983086 WLP983057:WLU983086 WVL983057:WVQ983086" xr:uid="{9DD8DCF1-2447-4541-9768-B4B0BABA9405}"/>
    <dataValidation type="list" showInputMessage="1" showErrorMessage="1" errorTitle="Error" error="Debe elejir una de las opciones de la lista" sqref="L17:M46 JH17:JI46 TD17:TE46 ACZ17:ADA46 AMV17:AMW46 AWR17:AWS46 BGN17:BGO46 BQJ17:BQK46 CAF17:CAG46 CKB17:CKC46 CTX17:CTY46 DDT17:DDU46 DNP17:DNQ46 DXL17:DXM46 EHH17:EHI46 ERD17:ERE46 FAZ17:FBA46 FKV17:FKW46 FUR17:FUS46 GEN17:GEO46 GOJ17:GOK46 GYF17:GYG46 HIB17:HIC46 HRX17:HRY46 IBT17:IBU46 ILP17:ILQ46 IVL17:IVM46 JFH17:JFI46 JPD17:JPE46 JYZ17:JZA46 KIV17:KIW46 KSR17:KSS46 LCN17:LCO46 LMJ17:LMK46 LWF17:LWG46 MGB17:MGC46 MPX17:MPY46 MZT17:MZU46 NJP17:NJQ46 NTL17:NTM46 ODH17:ODI46 OND17:ONE46 OWZ17:OXA46 PGV17:PGW46 PQR17:PQS46 QAN17:QAO46 QKJ17:QKK46 QUF17:QUG46 REB17:REC46 RNX17:RNY46 RXT17:RXU46 SHP17:SHQ46 SRL17:SRM46 TBH17:TBI46 TLD17:TLE46 TUZ17:TVA46 UEV17:UEW46 UOR17:UOS46 UYN17:UYO46 VIJ17:VIK46 VSF17:VSG46 WCB17:WCC46 WLX17:WLY46 WVT17:WVU46 L65553:M65582 JH65553:JI65582 TD65553:TE65582 ACZ65553:ADA65582 AMV65553:AMW65582 AWR65553:AWS65582 BGN65553:BGO65582 BQJ65553:BQK65582 CAF65553:CAG65582 CKB65553:CKC65582 CTX65553:CTY65582 DDT65553:DDU65582 DNP65553:DNQ65582 DXL65553:DXM65582 EHH65553:EHI65582 ERD65553:ERE65582 FAZ65553:FBA65582 FKV65553:FKW65582 FUR65553:FUS65582 GEN65553:GEO65582 GOJ65553:GOK65582 GYF65553:GYG65582 HIB65553:HIC65582 HRX65553:HRY65582 IBT65553:IBU65582 ILP65553:ILQ65582 IVL65553:IVM65582 JFH65553:JFI65582 JPD65553:JPE65582 JYZ65553:JZA65582 KIV65553:KIW65582 KSR65553:KSS65582 LCN65553:LCO65582 LMJ65553:LMK65582 LWF65553:LWG65582 MGB65553:MGC65582 MPX65553:MPY65582 MZT65553:MZU65582 NJP65553:NJQ65582 NTL65553:NTM65582 ODH65553:ODI65582 OND65553:ONE65582 OWZ65553:OXA65582 PGV65553:PGW65582 PQR65553:PQS65582 QAN65553:QAO65582 QKJ65553:QKK65582 QUF65553:QUG65582 REB65553:REC65582 RNX65553:RNY65582 RXT65553:RXU65582 SHP65553:SHQ65582 SRL65553:SRM65582 TBH65553:TBI65582 TLD65553:TLE65582 TUZ65553:TVA65582 UEV65553:UEW65582 UOR65553:UOS65582 UYN65553:UYO65582 VIJ65553:VIK65582 VSF65553:VSG65582 WCB65553:WCC65582 WLX65553:WLY65582 WVT65553:WVU65582 L131089:M131118 JH131089:JI131118 TD131089:TE131118 ACZ131089:ADA131118 AMV131089:AMW131118 AWR131089:AWS131118 BGN131089:BGO131118 BQJ131089:BQK131118 CAF131089:CAG131118 CKB131089:CKC131118 CTX131089:CTY131118 DDT131089:DDU131118 DNP131089:DNQ131118 DXL131089:DXM131118 EHH131089:EHI131118 ERD131089:ERE131118 FAZ131089:FBA131118 FKV131089:FKW131118 FUR131089:FUS131118 GEN131089:GEO131118 GOJ131089:GOK131118 GYF131089:GYG131118 HIB131089:HIC131118 HRX131089:HRY131118 IBT131089:IBU131118 ILP131089:ILQ131118 IVL131089:IVM131118 JFH131089:JFI131118 JPD131089:JPE131118 JYZ131089:JZA131118 KIV131089:KIW131118 KSR131089:KSS131118 LCN131089:LCO131118 LMJ131089:LMK131118 LWF131089:LWG131118 MGB131089:MGC131118 MPX131089:MPY131118 MZT131089:MZU131118 NJP131089:NJQ131118 NTL131089:NTM131118 ODH131089:ODI131118 OND131089:ONE131118 OWZ131089:OXA131118 PGV131089:PGW131118 PQR131089:PQS131118 QAN131089:QAO131118 QKJ131089:QKK131118 QUF131089:QUG131118 REB131089:REC131118 RNX131089:RNY131118 RXT131089:RXU131118 SHP131089:SHQ131118 SRL131089:SRM131118 TBH131089:TBI131118 TLD131089:TLE131118 TUZ131089:TVA131118 UEV131089:UEW131118 UOR131089:UOS131118 UYN131089:UYO131118 VIJ131089:VIK131118 VSF131089:VSG131118 WCB131089:WCC131118 WLX131089:WLY131118 WVT131089:WVU131118 L196625:M196654 JH196625:JI196654 TD196625:TE196654 ACZ196625:ADA196654 AMV196625:AMW196654 AWR196625:AWS196654 BGN196625:BGO196654 BQJ196625:BQK196654 CAF196625:CAG196654 CKB196625:CKC196654 CTX196625:CTY196654 DDT196625:DDU196654 DNP196625:DNQ196654 DXL196625:DXM196654 EHH196625:EHI196654 ERD196625:ERE196654 FAZ196625:FBA196654 FKV196625:FKW196654 FUR196625:FUS196654 GEN196625:GEO196654 GOJ196625:GOK196654 GYF196625:GYG196654 HIB196625:HIC196654 HRX196625:HRY196654 IBT196625:IBU196654 ILP196625:ILQ196654 IVL196625:IVM196654 JFH196625:JFI196654 JPD196625:JPE196654 JYZ196625:JZA196654 KIV196625:KIW196654 KSR196625:KSS196654 LCN196625:LCO196654 LMJ196625:LMK196654 LWF196625:LWG196654 MGB196625:MGC196654 MPX196625:MPY196654 MZT196625:MZU196654 NJP196625:NJQ196654 NTL196625:NTM196654 ODH196625:ODI196654 OND196625:ONE196654 OWZ196625:OXA196654 PGV196625:PGW196654 PQR196625:PQS196654 QAN196625:QAO196654 QKJ196625:QKK196654 QUF196625:QUG196654 REB196625:REC196654 RNX196625:RNY196654 RXT196625:RXU196654 SHP196625:SHQ196654 SRL196625:SRM196654 TBH196625:TBI196654 TLD196625:TLE196654 TUZ196625:TVA196654 UEV196625:UEW196654 UOR196625:UOS196654 UYN196625:UYO196654 VIJ196625:VIK196654 VSF196625:VSG196654 WCB196625:WCC196654 WLX196625:WLY196654 WVT196625:WVU196654 L262161:M262190 JH262161:JI262190 TD262161:TE262190 ACZ262161:ADA262190 AMV262161:AMW262190 AWR262161:AWS262190 BGN262161:BGO262190 BQJ262161:BQK262190 CAF262161:CAG262190 CKB262161:CKC262190 CTX262161:CTY262190 DDT262161:DDU262190 DNP262161:DNQ262190 DXL262161:DXM262190 EHH262161:EHI262190 ERD262161:ERE262190 FAZ262161:FBA262190 FKV262161:FKW262190 FUR262161:FUS262190 GEN262161:GEO262190 GOJ262161:GOK262190 GYF262161:GYG262190 HIB262161:HIC262190 HRX262161:HRY262190 IBT262161:IBU262190 ILP262161:ILQ262190 IVL262161:IVM262190 JFH262161:JFI262190 JPD262161:JPE262190 JYZ262161:JZA262190 KIV262161:KIW262190 KSR262161:KSS262190 LCN262161:LCO262190 LMJ262161:LMK262190 LWF262161:LWG262190 MGB262161:MGC262190 MPX262161:MPY262190 MZT262161:MZU262190 NJP262161:NJQ262190 NTL262161:NTM262190 ODH262161:ODI262190 OND262161:ONE262190 OWZ262161:OXA262190 PGV262161:PGW262190 PQR262161:PQS262190 QAN262161:QAO262190 QKJ262161:QKK262190 QUF262161:QUG262190 REB262161:REC262190 RNX262161:RNY262190 RXT262161:RXU262190 SHP262161:SHQ262190 SRL262161:SRM262190 TBH262161:TBI262190 TLD262161:TLE262190 TUZ262161:TVA262190 UEV262161:UEW262190 UOR262161:UOS262190 UYN262161:UYO262190 VIJ262161:VIK262190 VSF262161:VSG262190 WCB262161:WCC262190 WLX262161:WLY262190 WVT262161:WVU262190 L327697:M327726 JH327697:JI327726 TD327697:TE327726 ACZ327697:ADA327726 AMV327697:AMW327726 AWR327697:AWS327726 BGN327697:BGO327726 BQJ327697:BQK327726 CAF327697:CAG327726 CKB327697:CKC327726 CTX327697:CTY327726 DDT327697:DDU327726 DNP327697:DNQ327726 DXL327697:DXM327726 EHH327697:EHI327726 ERD327697:ERE327726 FAZ327697:FBA327726 FKV327697:FKW327726 FUR327697:FUS327726 GEN327697:GEO327726 GOJ327697:GOK327726 GYF327697:GYG327726 HIB327697:HIC327726 HRX327697:HRY327726 IBT327697:IBU327726 ILP327697:ILQ327726 IVL327697:IVM327726 JFH327697:JFI327726 JPD327697:JPE327726 JYZ327697:JZA327726 KIV327697:KIW327726 KSR327697:KSS327726 LCN327697:LCO327726 LMJ327697:LMK327726 LWF327697:LWG327726 MGB327697:MGC327726 MPX327697:MPY327726 MZT327697:MZU327726 NJP327697:NJQ327726 NTL327697:NTM327726 ODH327697:ODI327726 OND327697:ONE327726 OWZ327697:OXA327726 PGV327697:PGW327726 PQR327697:PQS327726 QAN327697:QAO327726 QKJ327697:QKK327726 QUF327697:QUG327726 REB327697:REC327726 RNX327697:RNY327726 RXT327697:RXU327726 SHP327697:SHQ327726 SRL327697:SRM327726 TBH327697:TBI327726 TLD327697:TLE327726 TUZ327697:TVA327726 UEV327697:UEW327726 UOR327697:UOS327726 UYN327697:UYO327726 VIJ327697:VIK327726 VSF327697:VSG327726 WCB327697:WCC327726 WLX327697:WLY327726 WVT327697:WVU327726 L393233:M393262 JH393233:JI393262 TD393233:TE393262 ACZ393233:ADA393262 AMV393233:AMW393262 AWR393233:AWS393262 BGN393233:BGO393262 BQJ393233:BQK393262 CAF393233:CAG393262 CKB393233:CKC393262 CTX393233:CTY393262 DDT393233:DDU393262 DNP393233:DNQ393262 DXL393233:DXM393262 EHH393233:EHI393262 ERD393233:ERE393262 FAZ393233:FBA393262 FKV393233:FKW393262 FUR393233:FUS393262 GEN393233:GEO393262 GOJ393233:GOK393262 GYF393233:GYG393262 HIB393233:HIC393262 HRX393233:HRY393262 IBT393233:IBU393262 ILP393233:ILQ393262 IVL393233:IVM393262 JFH393233:JFI393262 JPD393233:JPE393262 JYZ393233:JZA393262 KIV393233:KIW393262 KSR393233:KSS393262 LCN393233:LCO393262 LMJ393233:LMK393262 LWF393233:LWG393262 MGB393233:MGC393262 MPX393233:MPY393262 MZT393233:MZU393262 NJP393233:NJQ393262 NTL393233:NTM393262 ODH393233:ODI393262 OND393233:ONE393262 OWZ393233:OXA393262 PGV393233:PGW393262 PQR393233:PQS393262 QAN393233:QAO393262 QKJ393233:QKK393262 QUF393233:QUG393262 REB393233:REC393262 RNX393233:RNY393262 RXT393233:RXU393262 SHP393233:SHQ393262 SRL393233:SRM393262 TBH393233:TBI393262 TLD393233:TLE393262 TUZ393233:TVA393262 UEV393233:UEW393262 UOR393233:UOS393262 UYN393233:UYO393262 VIJ393233:VIK393262 VSF393233:VSG393262 WCB393233:WCC393262 WLX393233:WLY393262 WVT393233:WVU393262 L458769:M458798 JH458769:JI458798 TD458769:TE458798 ACZ458769:ADA458798 AMV458769:AMW458798 AWR458769:AWS458798 BGN458769:BGO458798 BQJ458769:BQK458798 CAF458769:CAG458798 CKB458769:CKC458798 CTX458769:CTY458798 DDT458769:DDU458798 DNP458769:DNQ458798 DXL458769:DXM458798 EHH458769:EHI458798 ERD458769:ERE458798 FAZ458769:FBA458798 FKV458769:FKW458798 FUR458769:FUS458798 GEN458769:GEO458798 GOJ458769:GOK458798 GYF458769:GYG458798 HIB458769:HIC458798 HRX458769:HRY458798 IBT458769:IBU458798 ILP458769:ILQ458798 IVL458769:IVM458798 JFH458769:JFI458798 JPD458769:JPE458798 JYZ458769:JZA458798 KIV458769:KIW458798 KSR458769:KSS458798 LCN458769:LCO458798 LMJ458769:LMK458798 LWF458769:LWG458798 MGB458769:MGC458798 MPX458769:MPY458798 MZT458769:MZU458798 NJP458769:NJQ458798 NTL458769:NTM458798 ODH458769:ODI458798 OND458769:ONE458798 OWZ458769:OXA458798 PGV458769:PGW458798 PQR458769:PQS458798 QAN458769:QAO458798 QKJ458769:QKK458798 QUF458769:QUG458798 REB458769:REC458798 RNX458769:RNY458798 RXT458769:RXU458798 SHP458769:SHQ458798 SRL458769:SRM458798 TBH458769:TBI458798 TLD458769:TLE458798 TUZ458769:TVA458798 UEV458769:UEW458798 UOR458769:UOS458798 UYN458769:UYO458798 VIJ458769:VIK458798 VSF458769:VSG458798 WCB458769:WCC458798 WLX458769:WLY458798 WVT458769:WVU458798 L524305:M524334 JH524305:JI524334 TD524305:TE524334 ACZ524305:ADA524334 AMV524305:AMW524334 AWR524305:AWS524334 BGN524305:BGO524334 BQJ524305:BQK524334 CAF524305:CAG524334 CKB524305:CKC524334 CTX524305:CTY524334 DDT524305:DDU524334 DNP524305:DNQ524334 DXL524305:DXM524334 EHH524305:EHI524334 ERD524305:ERE524334 FAZ524305:FBA524334 FKV524305:FKW524334 FUR524305:FUS524334 GEN524305:GEO524334 GOJ524305:GOK524334 GYF524305:GYG524334 HIB524305:HIC524334 HRX524305:HRY524334 IBT524305:IBU524334 ILP524305:ILQ524334 IVL524305:IVM524334 JFH524305:JFI524334 JPD524305:JPE524334 JYZ524305:JZA524334 KIV524305:KIW524334 KSR524305:KSS524334 LCN524305:LCO524334 LMJ524305:LMK524334 LWF524305:LWG524334 MGB524305:MGC524334 MPX524305:MPY524334 MZT524305:MZU524334 NJP524305:NJQ524334 NTL524305:NTM524334 ODH524305:ODI524334 OND524305:ONE524334 OWZ524305:OXA524334 PGV524305:PGW524334 PQR524305:PQS524334 QAN524305:QAO524334 QKJ524305:QKK524334 QUF524305:QUG524334 REB524305:REC524334 RNX524305:RNY524334 RXT524305:RXU524334 SHP524305:SHQ524334 SRL524305:SRM524334 TBH524305:TBI524334 TLD524305:TLE524334 TUZ524305:TVA524334 UEV524305:UEW524334 UOR524305:UOS524334 UYN524305:UYO524334 VIJ524305:VIK524334 VSF524305:VSG524334 WCB524305:WCC524334 WLX524305:WLY524334 WVT524305:WVU524334 L589841:M589870 JH589841:JI589870 TD589841:TE589870 ACZ589841:ADA589870 AMV589841:AMW589870 AWR589841:AWS589870 BGN589841:BGO589870 BQJ589841:BQK589870 CAF589841:CAG589870 CKB589841:CKC589870 CTX589841:CTY589870 DDT589841:DDU589870 DNP589841:DNQ589870 DXL589841:DXM589870 EHH589841:EHI589870 ERD589841:ERE589870 FAZ589841:FBA589870 FKV589841:FKW589870 FUR589841:FUS589870 GEN589841:GEO589870 GOJ589841:GOK589870 GYF589841:GYG589870 HIB589841:HIC589870 HRX589841:HRY589870 IBT589841:IBU589870 ILP589841:ILQ589870 IVL589841:IVM589870 JFH589841:JFI589870 JPD589841:JPE589870 JYZ589841:JZA589870 KIV589841:KIW589870 KSR589841:KSS589870 LCN589841:LCO589870 LMJ589841:LMK589870 LWF589841:LWG589870 MGB589841:MGC589870 MPX589841:MPY589870 MZT589841:MZU589870 NJP589841:NJQ589870 NTL589841:NTM589870 ODH589841:ODI589870 OND589841:ONE589870 OWZ589841:OXA589870 PGV589841:PGW589870 PQR589841:PQS589870 QAN589841:QAO589870 QKJ589841:QKK589870 QUF589841:QUG589870 REB589841:REC589870 RNX589841:RNY589870 RXT589841:RXU589870 SHP589841:SHQ589870 SRL589841:SRM589870 TBH589841:TBI589870 TLD589841:TLE589870 TUZ589841:TVA589870 UEV589841:UEW589870 UOR589841:UOS589870 UYN589841:UYO589870 VIJ589841:VIK589870 VSF589841:VSG589870 WCB589841:WCC589870 WLX589841:WLY589870 WVT589841:WVU589870 L655377:M655406 JH655377:JI655406 TD655377:TE655406 ACZ655377:ADA655406 AMV655377:AMW655406 AWR655377:AWS655406 BGN655377:BGO655406 BQJ655377:BQK655406 CAF655377:CAG655406 CKB655377:CKC655406 CTX655377:CTY655406 DDT655377:DDU655406 DNP655377:DNQ655406 DXL655377:DXM655406 EHH655377:EHI655406 ERD655377:ERE655406 FAZ655377:FBA655406 FKV655377:FKW655406 FUR655377:FUS655406 GEN655377:GEO655406 GOJ655377:GOK655406 GYF655377:GYG655406 HIB655377:HIC655406 HRX655377:HRY655406 IBT655377:IBU655406 ILP655377:ILQ655406 IVL655377:IVM655406 JFH655377:JFI655406 JPD655377:JPE655406 JYZ655377:JZA655406 KIV655377:KIW655406 KSR655377:KSS655406 LCN655377:LCO655406 LMJ655377:LMK655406 LWF655377:LWG655406 MGB655377:MGC655406 MPX655377:MPY655406 MZT655377:MZU655406 NJP655377:NJQ655406 NTL655377:NTM655406 ODH655377:ODI655406 OND655377:ONE655406 OWZ655377:OXA655406 PGV655377:PGW655406 PQR655377:PQS655406 QAN655377:QAO655406 QKJ655377:QKK655406 QUF655377:QUG655406 REB655377:REC655406 RNX655377:RNY655406 RXT655377:RXU655406 SHP655377:SHQ655406 SRL655377:SRM655406 TBH655377:TBI655406 TLD655377:TLE655406 TUZ655377:TVA655406 UEV655377:UEW655406 UOR655377:UOS655406 UYN655377:UYO655406 VIJ655377:VIK655406 VSF655377:VSG655406 WCB655377:WCC655406 WLX655377:WLY655406 WVT655377:WVU655406 L720913:M720942 JH720913:JI720942 TD720913:TE720942 ACZ720913:ADA720942 AMV720913:AMW720942 AWR720913:AWS720942 BGN720913:BGO720942 BQJ720913:BQK720942 CAF720913:CAG720942 CKB720913:CKC720942 CTX720913:CTY720942 DDT720913:DDU720942 DNP720913:DNQ720942 DXL720913:DXM720942 EHH720913:EHI720942 ERD720913:ERE720942 FAZ720913:FBA720942 FKV720913:FKW720942 FUR720913:FUS720942 GEN720913:GEO720942 GOJ720913:GOK720942 GYF720913:GYG720942 HIB720913:HIC720942 HRX720913:HRY720942 IBT720913:IBU720942 ILP720913:ILQ720942 IVL720913:IVM720942 JFH720913:JFI720942 JPD720913:JPE720942 JYZ720913:JZA720942 KIV720913:KIW720942 KSR720913:KSS720942 LCN720913:LCO720942 LMJ720913:LMK720942 LWF720913:LWG720942 MGB720913:MGC720942 MPX720913:MPY720942 MZT720913:MZU720942 NJP720913:NJQ720942 NTL720913:NTM720942 ODH720913:ODI720942 OND720913:ONE720942 OWZ720913:OXA720942 PGV720913:PGW720942 PQR720913:PQS720942 QAN720913:QAO720942 QKJ720913:QKK720942 QUF720913:QUG720942 REB720913:REC720942 RNX720913:RNY720942 RXT720913:RXU720942 SHP720913:SHQ720942 SRL720913:SRM720942 TBH720913:TBI720942 TLD720913:TLE720942 TUZ720913:TVA720942 UEV720913:UEW720942 UOR720913:UOS720942 UYN720913:UYO720942 VIJ720913:VIK720942 VSF720913:VSG720942 WCB720913:WCC720942 WLX720913:WLY720942 WVT720913:WVU720942 L786449:M786478 JH786449:JI786478 TD786449:TE786478 ACZ786449:ADA786478 AMV786449:AMW786478 AWR786449:AWS786478 BGN786449:BGO786478 BQJ786449:BQK786478 CAF786449:CAG786478 CKB786449:CKC786478 CTX786449:CTY786478 DDT786449:DDU786478 DNP786449:DNQ786478 DXL786449:DXM786478 EHH786449:EHI786478 ERD786449:ERE786478 FAZ786449:FBA786478 FKV786449:FKW786478 FUR786449:FUS786478 GEN786449:GEO786478 GOJ786449:GOK786478 GYF786449:GYG786478 HIB786449:HIC786478 HRX786449:HRY786478 IBT786449:IBU786478 ILP786449:ILQ786478 IVL786449:IVM786478 JFH786449:JFI786478 JPD786449:JPE786478 JYZ786449:JZA786478 KIV786449:KIW786478 KSR786449:KSS786478 LCN786449:LCO786478 LMJ786449:LMK786478 LWF786449:LWG786478 MGB786449:MGC786478 MPX786449:MPY786478 MZT786449:MZU786478 NJP786449:NJQ786478 NTL786449:NTM786478 ODH786449:ODI786478 OND786449:ONE786478 OWZ786449:OXA786478 PGV786449:PGW786478 PQR786449:PQS786478 QAN786449:QAO786478 QKJ786449:QKK786478 QUF786449:QUG786478 REB786449:REC786478 RNX786449:RNY786478 RXT786449:RXU786478 SHP786449:SHQ786478 SRL786449:SRM786478 TBH786449:TBI786478 TLD786449:TLE786478 TUZ786449:TVA786478 UEV786449:UEW786478 UOR786449:UOS786478 UYN786449:UYO786478 VIJ786449:VIK786478 VSF786449:VSG786478 WCB786449:WCC786478 WLX786449:WLY786478 WVT786449:WVU786478 L851985:M852014 JH851985:JI852014 TD851985:TE852014 ACZ851985:ADA852014 AMV851985:AMW852014 AWR851985:AWS852014 BGN851985:BGO852014 BQJ851985:BQK852014 CAF851985:CAG852014 CKB851985:CKC852014 CTX851985:CTY852014 DDT851985:DDU852014 DNP851985:DNQ852014 DXL851985:DXM852014 EHH851985:EHI852014 ERD851985:ERE852014 FAZ851985:FBA852014 FKV851985:FKW852014 FUR851985:FUS852014 GEN851985:GEO852014 GOJ851985:GOK852014 GYF851985:GYG852014 HIB851985:HIC852014 HRX851985:HRY852014 IBT851985:IBU852014 ILP851985:ILQ852014 IVL851985:IVM852014 JFH851985:JFI852014 JPD851985:JPE852014 JYZ851985:JZA852014 KIV851985:KIW852014 KSR851985:KSS852014 LCN851985:LCO852014 LMJ851985:LMK852014 LWF851985:LWG852014 MGB851985:MGC852014 MPX851985:MPY852014 MZT851985:MZU852014 NJP851985:NJQ852014 NTL851985:NTM852014 ODH851985:ODI852014 OND851985:ONE852014 OWZ851985:OXA852014 PGV851985:PGW852014 PQR851985:PQS852014 QAN851985:QAO852014 QKJ851985:QKK852014 QUF851985:QUG852014 REB851985:REC852014 RNX851985:RNY852014 RXT851985:RXU852014 SHP851985:SHQ852014 SRL851985:SRM852014 TBH851985:TBI852014 TLD851985:TLE852014 TUZ851985:TVA852014 UEV851985:UEW852014 UOR851985:UOS852014 UYN851985:UYO852014 VIJ851985:VIK852014 VSF851985:VSG852014 WCB851985:WCC852014 WLX851985:WLY852014 WVT851985:WVU852014 L917521:M917550 JH917521:JI917550 TD917521:TE917550 ACZ917521:ADA917550 AMV917521:AMW917550 AWR917521:AWS917550 BGN917521:BGO917550 BQJ917521:BQK917550 CAF917521:CAG917550 CKB917521:CKC917550 CTX917521:CTY917550 DDT917521:DDU917550 DNP917521:DNQ917550 DXL917521:DXM917550 EHH917521:EHI917550 ERD917521:ERE917550 FAZ917521:FBA917550 FKV917521:FKW917550 FUR917521:FUS917550 GEN917521:GEO917550 GOJ917521:GOK917550 GYF917521:GYG917550 HIB917521:HIC917550 HRX917521:HRY917550 IBT917521:IBU917550 ILP917521:ILQ917550 IVL917521:IVM917550 JFH917521:JFI917550 JPD917521:JPE917550 JYZ917521:JZA917550 KIV917521:KIW917550 KSR917521:KSS917550 LCN917521:LCO917550 LMJ917521:LMK917550 LWF917521:LWG917550 MGB917521:MGC917550 MPX917521:MPY917550 MZT917521:MZU917550 NJP917521:NJQ917550 NTL917521:NTM917550 ODH917521:ODI917550 OND917521:ONE917550 OWZ917521:OXA917550 PGV917521:PGW917550 PQR917521:PQS917550 QAN917521:QAO917550 QKJ917521:QKK917550 QUF917521:QUG917550 REB917521:REC917550 RNX917521:RNY917550 RXT917521:RXU917550 SHP917521:SHQ917550 SRL917521:SRM917550 TBH917521:TBI917550 TLD917521:TLE917550 TUZ917521:TVA917550 UEV917521:UEW917550 UOR917521:UOS917550 UYN917521:UYO917550 VIJ917521:VIK917550 VSF917521:VSG917550 WCB917521:WCC917550 WLX917521:WLY917550 WVT917521:WVU917550 L983057:M983086 JH983057:JI983086 TD983057:TE983086 ACZ983057:ADA983086 AMV983057:AMW983086 AWR983057:AWS983086 BGN983057:BGO983086 BQJ983057:BQK983086 CAF983057:CAG983086 CKB983057:CKC983086 CTX983057:CTY983086 DDT983057:DDU983086 DNP983057:DNQ983086 DXL983057:DXM983086 EHH983057:EHI983086 ERD983057:ERE983086 FAZ983057:FBA983086 FKV983057:FKW983086 FUR983057:FUS983086 GEN983057:GEO983086 GOJ983057:GOK983086 GYF983057:GYG983086 HIB983057:HIC983086 HRX983057:HRY983086 IBT983057:IBU983086 ILP983057:ILQ983086 IVL983057:IVM983086 JFH983057:JFI983086 JPD983057:JPE983086 JYZ983057:JZA983086 KIV983057:KIW983086 KSR983057:KSS983086 LCN983057:LCO983086 LMJ983057:LMK983086 LWF983057:LWG983086 MGB983057:MGC983086 MPX983057:MPY983086 MZT983057:MZU983086 NJP983057:NJQ983086 NTL983057:NTM983086 ODH983057:ODI983086 OND983057:ONE983086 OWZ983057:OXA983086 PGV983057:PGW983086 PQR983057:PQS983086 QAN983057:QAO983086 QKJ983057:QKK983086 QUF983057:QUG983086 REB983057:REC983086 RNX983057:RNY983086 RXT983057:RXU983086 SHP983057:SHQ983086 SRL983057:SRM983086 TBH983057:TBI983086 TLD983057:TLE983086 TUZ983057:TVA983086 UEV983057:UEW983086 UOR983057:UOS983086 UYN983057:UYO983086 VIJ983057:VIK983086 VSF983057:VSG983086 WCB983057:WCC983086 WLX983057:WLY983086 WVT983057:WVU983086" xr:uid="{6A9905E4-E865-4C97-A195-5B0235D053F6}">
      <formula1>"Pre-escolar,Primario,Secundario,Universitario,Técnico"</formula1>
    </dataValidation>
    <dataValidation type="list" showInputMessage="1" showErrorMessage="1" errorTitle="Error" error="Debe elejir una de las opciones en la lista" sqref="W17:Z46 JS17:JV46 TO17:TR46 ADK17:ADN46 ANG17:ANJ46 AXC17:AXF46 BGY17:BHB46 BQU17:BQX46 CAQ17:CAT46 CKM17:CKP46 CUI17:CUL46 DEE17:DEH46 DOA17:DOD46 DXW17:DXZ46 EHS17:EHV46 ERO17:ERR46 FBK17:FBN46 FLG17:FLJ46 FVC17:FVF46 GEY17:GFB46 GOU17:GOX46 GYQ17:GYT46 HIM17:HIP46 HSI17:HSL46 ICE17:ICH46 IMA17:IMD46 IVW17:IVZ46 JFS17:JFV46 JPO17:JPR46 JZK17:JZN46 KJG17:KJJ46 KTC17:KTF46 LCY17:LDB46 LMU17:LMX46 LWQ17:LWT46 MGM17:MGP46 MQI17:MQL46 NAE17:NAH46 NKA17:NKD46 NTW17:NTZ46 ODS17:ODV46 ONO17:ONR46 OXK17:OXN46 PHG17:PHJ46 PRC17:PRF46 QAY17:QBB46 QKU17:QKX46 QUQ17:QUT46 REM17:REP46 ROI17:ROL46 RYE17:RYH46 SIA17:SID46 SRW17:SRZ46 TBS17:TBV46 TLO17:TLR46 TVK17:TVN46 UFG17:UFJ46 UPC17:UPF46 UYY17:UZB46 VIU17:VIX46 VSQ17:VST46 WCM17:WCP46 WMI17:WML46 WWE17:WWH46 W65553:Z65582 JS65553:JV65582 TO65553:TR65582 ADK65553:ADN65582 ANG65553:ANJ65582 AXC65553:AXF65582 BGY65553:BHB65582 BQU65553:BQX65582 CAQ65553:CAT65582 CKM65553:CKP65582 CUI65553:CUL65582 DEE65553:DEH65582 DOA65553:DOD65582 DXW65553:DXZ65582 EHS65553:EHV65582 ERO65553:ERR65582 FBK65553:FBN65582 FLG65553:FLJ65582 FVC65553:FVF65582 GEY65553:GFB65582 GOU65553:GOX65582 GYQ65553:GYT65582 HIM65553:HIP65582 HSI65553:HSL65582 ICE65553:ICH65582 IMA65553:IMD65582 IVW65553:IVZ65582 JFS65553:JFV65582 JPO65553:JPR65582 JZK65553:JZN65582 KJG65553:KJJ65582 KTC65553:KTF65582 LCY65553:LDB65582 LMU65553:LMX65582 LWQ65553:LWT65582 MGM65553:MGP65582 MQI65553:MQL65582 NAE65553:NAH65582 NKA65553:NKD65582 NTW65553:NTZ65582 ODS65553:ODV65582 ONO65553:ONR65582 OXK65553:OXN65582 PHG65553:PHJ65582 PRC65553:PRF65582 QAY65553:QBB65582 QKU65553:QKX65582 QUQ65553:QUT65582 REM65553:REP65582 ROI65553:ROL65582 RYE65553:RYH65582 SIA65553:SID65582 SRW65553:SRZ65582 TBS65553:TBV65582 TLO65553:TLR65582 TVK65553:TVN65582 UFG65553:UFJ65582 UPC65553:UPF65582 UYY65553:UZB65582 VIU65553:VIX65582 VSQ65553:VST65582 WCM65553:WCP65582 WMI65553:WML65582 WWE65553:WWH65582 W131089:Z131118 JS131089:JV131118 TO131089:TR131118 ADK131089:ADN131118 ANG131089:ANJ131118 AXC131089:AXF131118 BGY131089:BHB131118 BQU131089:BQX131118 CAQ131089:CAT131118 CKM131089:CKP131118 CUI131089:CUL131118 DEE131089:DEH131118 DOA131089:DOD131118 DXW131089:DXZ131118 EHS131089:EHV131118 ERO131089:ERR131118 FBK131089:FBN131118 FLG131089:FLJ131118 FVC131089:FVF131118 GEY131089:GFB131118 GOU131089:GOX131118 GYQ131089:GYT131118 HIM131089:HIP131118 HSI131089:HSL131118 ICE131089:ICH131118 IMA131089:IMD131118 IVW131089:IVZ131118 JFS131089:JFV131118 JPO131089:JPR131118 JZK131089:JZN131118 KJG131089:KJJ131118 KTC131089:KTF131118 LCY131089:LDB131118 LMU131089:LMX131118 LWQ131089:LWT131118 MGM131089:MGP131118 MQI131089:MQL131118 NAE131089:NAH131118 NKA131089:NKD131118 NTW131089:NTZ131118 ODS131089:ODV131118 ONO131089:ONR131118 OXK131089:OXN131118 PHG131089:PHJ131118 PRC131089:PRF131118 QAY131089:QBB131118 QKU131089:QKX131118 QUQ131089:QUT131118 REM131089:REP131118 ROI131089:ROL131118 RYE131089:RYH131118 SIA131089:SID131118 SRW131089:SRZ131118 TBS131089:TBV131118 TLO131089:TLR131118 TVK131089:TVN131118 UFG131089:UFJ131118 UPC131089:UPF131118 UYY131089:UZB131118 VIU131089:VIX131118 VSQ131089:VST131118 WCM131089:WCP131118 WMI131089:WML131118 WWE131089:WWH131118 W196625:Z196654 JS196625:JV196654 TO196625:TR196654 ADK196625:ADN196654 ANG196625:ANJ196654 AXC196625:AXF196654 BGY196625:BHB196654 BQU196625:BQX196654 CAQ196625:CAT196654 CKM196625:CKP196654 CUI196625:CUL196654 DEE196625:DEH196654 DOA196625:DOD196654 DXW196625:DXZ196654 EHS196625:EHV196654 ERO196625:ERR196654 FBK196625:FBN196654 FLG196625:FLJ196654 FVC196625:FVF196654 GEY196625:GFB196654 GOU196625:GOX196654 GYQ196625:GYT196654 HIM196625:HIP196654 HSI196625:HSL196654 ICE196625:ICH196654 IMA196625:IMD196654 IVW196625:IVZ196654 JFS196625:JFV196654 JPO196625:JPR196654 JZK196625:JZN196654 KJG196625:KJJ196654 KTC196625:KTF196654 LCY196625:LDB196654 LMU196625:LMX196654 LWQ196625:LWT196654 MGM196625:MGP196654 MQI196625:MQL196654 NAE196625:NAH196654 NKA196625:NKD196654 NTW196625:NTZ196654 ODS196625:ODV196654 ONO196625:ONR196654 OXK196625:OXN196654 PHG196625:PHJ196654 PRC196625:PRF196654 QAY196625:QBB196654 QKU196625:QKX196654 QUQ196625:QUT196654 REM196625:REP196654 ROI196625:ROL196654 RYE196625:RYH196654 SIA196625:SID196654 SRW196625:SRZ196654 TBS196625:TBV196654 TLO196625:TLR196654 TVK196625:TVN196654 UFG196625:UFJ196654 UPC196625:UPF196654 UYY196625:UZB196654 VIU196625:VIX196654 VSQ196625:VST196654 WCM196625:WCP196654 WMI196625:WML196654 WWE196625:WWH196654 W262161:Z262190 JS262161:JV262190 TO262161:TR262190 ADK262161:ADN262190 ANG262161:ANJ262190 AXC262161:AXF262190 BGY262161:BHB262190 BQU262161:BQX262190 CAQ262161:CAT262190 CKM262161:CKP262190 CUI262161:CUL262190 DEE262161:DEH262190 DOA262161:DOD262190 DXW262161:DXZ262190 EHS262161:EHV262190 ERO262161:ERR262190 FBK262161:FBN262190 FLG262161:FLJ262190 FVC262161:FVF262190 GEY262161:GFB262190 GOU262161:GOX262190 GYQ262161:GYT262190 HIM262161:HIP262190 HSI262161:HSL262190 ICE262161:ICH262190 IMA262161:IMD262190 IVW262161:IVZ262190 JFS262161:JFV262190 JPO262161:JPR262190 JZK262161:JZN262190 KJG262161:KJJ262190 KTC262161:KTF262190 LCY262161:LDB262190 LMU262161:LMX262190 LWQ262161:LWT262190 MGM262161:MGP262190 MQI262161:MQL262190 NAE262161:NAH262190 NKA262161:NKD262190 NTW262161:NTZ262190 ODS262161:ODV262190 ONO262161:ONR262190 OXK262161:OXN262190 PHG262161:PHJ262190 PRC262161:PRF262190 QAY262161:QBB262190 QKU262161:QKX262190 QUQ262161:QUT262190 REM262161:REP262190 ROI262161:ROL262190 RYE262161:RYH262190 SIA262161:SID262190 SRW262161:SRZ262190 TBS262161:TBV262190 TLO262161:TLR262190 TVK262161:TVN262190 UFG262161:UFJ262190 UPC262161:UPF262190 UYY262161:UZB262190 VIU262161:VIX262190 VSQ262161:VST262190 WCM262161:WCP262190 WMI262161:WML262190 WWE262161:WWH262190 W327697:Z327726 JS327697:JV327726 TO327697:TR327726 ADK327697:ADN327726 ANG327697:ANJ327726 AXC327697:AXF327726 BGY327697:BHB327726 BQU327697:BQX327726 CAQ327697:CAT327726 CKM327697:CKP327726 CUI327697:CUL327726 DEE327697:DEH327726 DOA327697:DOD327726 DXW327697:DXZ327726 EHS327697:EHV327726 ERO327697:ERR327726 FBK327697:FBN327726 FLG327697:FLJ327726 FVC327697:FVF327726 GEY327697:GFB327726 GOU327697:GOX327726 GYQ327697:GYT327726 HIM327697:HIP327726 HSI327697:HSL327726 ICE327697:ICH327726 IMA327697:IMD327726 IVW327697:IVZ327726 JFS327697:JFV327726 JPO327697:JPR327726 JZK327697:JZN327726 KJG327697:KJJ327726 KTC327697:KTF327726 LCY327697:LDB327726 LMU327697:LMX327726 LWQ327697:LWT327726 MGM327697:MGP327726 MQI327697:MQL327726 NAE327697:NAH327726 NKA327697:NKD327726 NTW327697:NTZ327726 ODS327697:ODV327726 ONO327697:ONR327726 OXK327697:OXN327726 PHG327697:PHJ327726 PRC327697:PRF327726 QAY327697:QBB327726 QKU327697:QKX327726 QUQ327697:QUT327726 REM327697:REP327726 ROI327697:ROL327726 RYE327697:RYH327726 SIA327697:SID327726 SRW327697:SRZ327726 TBS327697:TBV327726 TLO327697:TLR327726 TVK327697:TVN327726 UFG327697:UFJ327726 UPC327697:UPF327726 UYY327697:UZB327726 VIU327697:VIX327726 VSQ327697:VST327726 WCM327697:WCP327726 WMI327697:WML327726 WWE327697:WWH327726 W393233:Z393262 JS393233:JV393262 TO393233:TR393262 ADK393233:ADN393262 ANG393233:ANJ393262 AXC393233:AXF393262 BGY393233:BHB393262 BQU393233:BQX393262 CAQ393233:CAT393262 CKM393233:CKP393262 CUI393233:CUL393262 DEE393233:DEH393262 DOA393233:DOD393262 DXW393233:DXZ393262 EHS393233:EHV393262 ERO393233:ERR393262 FBK393233:FBN393262 FLG393233:FLJ393262 FVC393233:FVF393262 GEY393233:GFB393262 GOU393233:GOX393262 GYQ393233:GYT393262 HIM393233:HIP393262 HSI393233:HSL393262 ICE393233:ICH393262 IMA393233:IMD393262 IVW393233:IVZ393262 JFS393233:JFV393262 JPO393233:JPR393262 JZK393233:JZN393262 KJG393233:KJJ393262 KTC393233:KTF393262 LCY393233:LDB393262 LMU393233:LMX393262 LWQ393233:LWT393262 MGM393233:MGP393262 MQI393233:MQL393262 NAE393233:NAH393262 NKA393233:NKD393262 NTW393233:NTZ393262 ODS393233:ODV393262 ONO393233:ONR393262 OXK393233:OXN393262 PHG393233:PHJ393262 PRC393233:PRF393262 QAY393233:QBB393262 QKU393233:QKX393262 QUQ393233:QUT393262 REM393233:REP393262 ROI393233:ROL393262 RYE393233:RYH393262 SIA393233:SID393262 SRW393233:SRZ393262 TBS393233:TBV393262 TLO393233:TLR393262 TVK393233:TVN393262 UFG393233:UFJ393262 UPC393233:UPF393262 UYY393233:UZB393262 VIU393233:VIX393262 VSQ393233:VST393262 WCM393233:WCP393262 WMI393233:WML393262 WWE393233:WWH393262 W458769:Z458798 JS458769:JV458798 TO458769:TR458798 ADK458769:ADN458798 ANG458769:ANJ458798 AXC458769:AXF458798 BGY458769:BHB458798 BQU458769:BQX458798 CAQ458769:CAT458798 CKM458769:CKP458798 CUI458769:CUL458798 DEE458769:DEH458798 DOA458769:DOD458798 DXW458769:DXZ458798 EHS458769:EHV458798 ERO458769:ERR458798 FBK458769:FBN458798 FLG458769:FLJ458798 FVC458769:FVF458798 GEY458769:GFB458798 GOU458769:GOX458798 GYQ458769:GYT458798 HIM458769:HIP458798 HSI458769:HSL458798 ICE458769:ICH458798 IMA458769:IMD458798 IVW458769:IVZ458798 JFS458769:JFV458798 JPO458769:JPR458798 JZK458769:JZN458798 KJG458769:KJJ458798 KTC458769:KTF458798 LCY458769:LDB458798 LMU458769:LMX458798 LWQ458769:LWT458798 MGM458769:MGP458798 MQI458769:MQL458798 NAE458769:NAH458798 NKA458769:NKD458798 NTW458769:NTZ458798 ODS458769:ODV458798 ONO458769:ONR458798 OXK458769:OXN458798 PHG458769:PHJ458798 PRC458769:PRF458798 QAY458769:QBB458798 QKU458769:QKX458798 QUQ458769:QUT458798 REM458769:REP458798 ROI458769:ROL458798 RYE458769:RYH458798 SIA458769:SID458798 SRW458769:SRZ458798 TBS458769:TBV458798 TLO458769:TLR458798 TVK458769:TVN458798 UFG458769:UFJ458798 UPC458769:UPF458798 UYY458769:UZB458798 VIU458769:VIX458798 VSQ458769:VST458798 WCM458769:WCP458798 WMI458769:WML458798 WWE458769:WWH458798 W524305:Z524334 JS524305:JV524334 TO524305:TR524334 ADK524305:ADN524334 ANG524305:ANJ524334 AXC524305:AXF524334 BGY524305:BHB524334 BQU524305:BQX524334 CAQ524305:CAT524334 CKM524305:CKP524334 CUI524305:CUL524334 DEE524305:DEH524334 DOA524305:DOD524334 DXW524305:DXZ524334 EHS524305:EHV524334 ERO524305:ERR524334 FBK524305:FBN524334 FLG524305:FLJ524334 FVC524305:FVF524334 GEY524305:GFB524334 GOU524305:GOX524334 GYQ524305:GYT524334 HIM524305:HIP524334 HSI524305:HSL524334 ICE524305:ICH524334 IMA524305:IMD524334 IVW524305:IVZ524334 JFS524305:JFV524334 JPO524305:JPR524334 JZK524305:JZN524334 KJG524305:KJJ524334 KTC524305:KTF524334 LCY524305:LDB524334 LMU524305:LMX524334 LWQ524305:LWT524334 MGM524305:MGP524334 MQI524305:MQL524334 NAE524305:NAH524334 NKA524305:NKD524334 NTW524305:NTZ524334 ODS524305:ODV524334 ONO524305:ONR524334 OXK524305:OXN524334 PHG524305:PHJ524334 PRC524305:PRF524334 QAY524305:QBB524334 QKU524305:QKX524334 QUQ524305:QUT524334 REM524305:REP524334 ROI524305:ROL524334 RYE524305:RYH524334 SIA524305:SID524334 SRW524305:SRZ524334 TBS524305:TBV524334 TLO524305:TLR524334 TVK524305:TVN524334 UFG524305:UFJ524334 UPC524305:UPF524334 UYY524305:UZB524334 VIU524305:VIX524334 VSQ524305:VST524334 WCM524305:WCP524334 WMI524305:WML524334 WWE524305:WWH524334 W589841:Z589870 JS589841:JV589870 TO589841:TR589870 ADK589841:ADN589870 ANG589841:ANJ589870 AXC589841:AXF589870 BGY589841:BHB589870 BQU589841:BQX589870 CAQ589841:CAT589870 CKM589841:CKP589870 CUI589841:CUL589870 DEE589841:DEH589870 DOA589841:DOD589870 DXW589841:DXZ589870 EHS589841:EHV589870 ERO589841:ERR589870 FBK589841:FBN589870 FLG589841:FLJ589870 FVC589841:FVF589870 GEY589841:GFB589870 GOU589841:GOX589870 GYQ589841:GYT589870 HIM589841:HIP589870 HSI589841:HSL589870 ICE589841:ICH589870 IMA589841:IMD589870 IVW589841:IVZ589870 JFS589841:JFV589870 JPO589841:JPR589870 JZK589841:JZN589870 KJG589841:KJJ589870 KTC589841:KTF589870 LCY589841:LDB589870 LMU589841:LMX589870 LWQ589841:LWT589870 MGM589841:MGP589870 MQI589841:MQL589870 NAE589841:NAH589870 NKA589841:NKD589870 NTW589841:NTZ589870 ODS589841:ODV589870 ONO589841:ONR589870 OXK589841:OXN589870 PHG589841:PHJ589870 PRC589841:PRF589870 QAY589841:QBB589870 QKU589841:QKX589870 QUQ589841:QUT589870 REM589841:REP589870 ROI589841:ROL589870 RYE589841:RYH589870 SIA589841:SID589870 SRW589841:SRZ589870 TBS589841:TBV589870 TLO589841:TLR589870 TVK589841:TVN589870 UFG589841:UFJ589870 UPC589841:UPF589870 UYY589841:UZB589870 VIU589841:VIX589870 VSQ589841:VST589870 WCM589841:WCP589870 WMI589841:WML589870 WWE589841:WWH589870 W655377:Z655406 JS655377:JV655406 TO655377:TR655406 ADK655377:ADN655406 ANG655377:ANJ655406 AXC655377:AXF655406 BGY655377:BHB655406 BQU655377:BQX655406 CAQ655377:CAT655406 CKM655377:CKP655406 CUI655377:CUL655406 DEE655377:DEH655406 DOA655377:DOD655406 DXW655377:DXZ655406 EHS655377:EHV655406 ERO655377:ERR655406 FBK655377:FBN655406 FLG655377:FLJ655406 FVC655377:FVF655406 GEY655377:GFB655406 GOU655377:GOX655406 GYQ655377:GYT655406 HIM655377:HIP655406 HSI655377:HSL655406 ICE655377:ICH655406 IMA655377:IMD655406 IVW655377:IVZ655406 JFS655377:JFV655406 JPO655377:JPR655406 JZK655377:JZN655406 KJG655377:KJJ655406 KTC655377:KTF655406 LCY655377:LDB655406 LMU655377:LMX655406 LWQ655377:LWT655406 MGM655377:MGP655406 MQI655377:MQL655406 NAE655377:NAH655406 NKA655377:NKD655406 NTW655377:NTZ655406 ODS655377:ODV655406 ONO655377:ONR655406 OXK655377:OXN655406 PHG655377:PHJ655406 PRC655377:PRF655406 QAY655377:QBB655406 QKU655377:QKX655406 QUQ655377:QUT655406 REM655377:REP655406 ROI655377:ROL655406 RYE655377:RYH655406 SIA655377:SID655406 SRW655377:SRZ655406 TBS655377:TBV655406 TLO655377:TLR655406 TVK655377:TVN655406 UFG655377:UFJ655406 UPC655377:UPF655406 UYY655377:UZB655406 VIU655377:VIX655406 VSQ655377:VST655406 WCM655377:WCP655406 WMI655377:WML655406 WWE655377:WWH655406 W720913:Z720942 JS720913:JV720942 TO720913:TR720942 ADK720913:ADN720942 ANG720913:ANJ720942 AXC720913:AXF720942 BGY720913:BHB720942 BQU720913:BQX720942 CAQ720913:CAT720942 CKM720913:CKP720942 CUI720913:CUL720942 DEE720913:DEH720942 DOA720913:DOD720942 DXW720913:DXZ720942 EHS720913:EHV720942 ERO720913:ERR720942 FBK720913:FBN720942 FLG720913:FLJ720942 FVC720913:FVF720942 GEY720913:GFB720942 GOU720913:GOX720942 GYQ720913:GYT720942 HIM720913:HIP720942 HSI720913:HSL720942 ICE720913:ICH720942 IMA720913:IMD720942 IVW720913:IVZ720942 JFS720913:JFV720942 JPO720913:JPR720942 JZK720913:JZN720942 KJG720913:KJJ720942 KTC720913:KTF720942 LCY720913:LDB720942 LMU720913:LMX720942 LWQ720913:LWT720942 MGM720913:MGP720942 MQI720913:MQL720942 NAE720913:NAH720942 NKA720913:NKD720942 NTW720913:NTZ720942 ODS720913:ODV720942 ONO720913:ONR720942 OXK720913:OXN720942 PHG720913:PHJ720942 PRC720913:PRF720942 QAY720913:QBB720942 QKU720913:QKX720942 QUQ720913:QUT720942 REM720913:REP720942 ROI720913:ROL720942 RYE720913:RYH720942 SIA720913:SID720942 SRW720913:SRZ720942 TBS720913:TBV720942 TLO720913:TLR720942 TVK720913:TVN720942 UFG720913:UFJ720942 UPC720913:UPF720942 UYY720913:UZB720942 VIU720913:VIX720942 VSQ720913:VST720942 WCM720913:WCP720942 WMI720913:WML720942 WWE720913:WWH720942 W786449:Z786478 JS786449:JV786478 TO786449:TR786478 ADK786449:ADN786478 ANG786449:ANJ786478 AXC786449:AXF786478 BGY786449:BHB786478 BQU786449:BQX786478 CAQ786449:CAT786478 CKM786449:CKP786478 CUI786449:CUL786478 DEE786449:DEH786478 DOA786449:DOD786478 DXW786449:DXZ786478 EHS786449:EHV786478 ERO786449:ERR786478 FBK786449:FBN786478 FLG786449:FLJ786478 FVC786449:FVF786478 GEY786449:GFB786478 GOU786449:GOX786478 GYQ786449:GYT786478 HIM786449:HIP786478 HSI786449:HSL786478 ICE786449:ICH786478 IMA786449:IMD786478 IVW786449:IVZ786478 JFS786449:JFV786478 JPO786449:JPR786478 JZK786449:JZN786478 KJG786449:KJJ786478 KTC786449:KTF786478 LCY786449:LDB786478 LMU786449:LMX786478 LWQ786449:LWT786478 MGM786449:MGP786478 MQI786449:MQL786478 NAE786449:NAH786478 NKA786449:NKD786478 NTW786449:NTZ786478 ODS786449:ODV786478 ONO786449:ONR786478 OXK786449:OXN786478 PHG786449:PHJ786478 PRC786449:PRF786478 QAY786449:QBB786478 QKU786449:QKX786478 QUQ786449:QUT786478 REM786449:REP786478 ROI786449:ROL786478 RYE786449:RYH786478 SIA786449:SID786478 SRW786449:SRZ786478 TBS786449:TBV786478 TLO786449:TLR786478 TVK786449:TVN786478 UFG786449:UFJ786478 UPC786449:UPF786478 UYY786449:UZB786478 VIU786449:VIX786478 VSQ786449:VST786478 WCM786449:WCP786478 WMI786449:WML786478 WWE786449:WWH786478 W851985:Z852014 JS851985:JV852014 TO851985:TR852014 ADK851985:ADN852014 ANG851985:ANJ852014 AXC851985:AXF852014 BGY851985:BHB852014 BQU851985:BQX852014 CAQ851985:CAT852014 CKM851985:CKP852014 CUI851985:CUL852014 DEE851985:DEH852014 DOA851985:DOD852014 DXW851985:DXZ852014 EHS851985:EHV852014 ERO851985:ERR852014 FBK851985:FBN852014 FLG851985:FLJ852014 FVC851985:FVF852014 GEY851985:GFB852014 GOU851985:GOX852014 GYQ851985:GYT852014 HIM851985:HIP852014 HSI851985:HSL852014 ICE851985:ICH852014 IMA851985:IMD852014 IVW851985:IVZ852014 JFS851985:JFV852014 JPO851985:JPR852014 JZK851985:JZN852014 KJG851985:KJJ852014 KTC851985:KTF852014 LCY851985:LDB852014 LMU851985:LMX852014 LWQ851985:LWT852014 MGM851985:MGP852014 MQI851985:MQL852014 NAE851985:NAH852014 NKA851985:NKD852014 NTW851985:NTZ852014 ODS851985:ODV852014 ONO851985:ONR852014 OXK851985:OXN852014 PHG851985:PHJ852014 PRC851985:PRF852014 QAY851985:QBB852014 QKU851985:QKX852014 QUQ851985:QUT852014 REM851985:REP852014 ROI851985:ROL852014 RYE851985:RYH852014 SIA851985:SID852014 SRW851985:SRZ852014 TBS851985:TBV852014 TLO851985:TLR852014 TVK851985:TVN852014 UFG851985:UFJ852014 UPC851985:UPF852014 UYY851985:UZB852014 VIU851985:VIX852014 VSQ851985:VST852014 WCM851985:WCP852014 WMI851985:WML852014 WWE851985:WWH852014 W917521:Z917550 JS917521:JV917550 TO917521:TR917550 ADK917521:ADN917550 ANG917521:ANJ917550 AXC917521:AXF917550 BGY917521:BHB917550 BQU917521:BQX917550 CAQ917521:CAT917550 CKM917521:CKP917550 CUI917521:CUL917550 DEE917521:DEH917550 DOA917521:DOD917550 DXW917521:DXZ917550 EHS917521:EHV917550 ERO917521:ERR917550 FBK917521:FBN917550 FLG917521:FLJ917550 FVC917521:FVF917550 GEY917521:GFB917550 GOU917521:GOX917550 GYQ917521:GYT917550 HIM917521:HIP917550 HSI917521:HSL917550 ICE917521:ICH917550 IMA917521:IMD917550 IVW917521:IVZ917550 JFS917521:JFV917550 JPO917521:JPR917550 JZK917521:JZN917550 KJG917521:KJJ917550 KTC917521:KTF917550 LCY917521:LDB917550 LMU917521:LMX917550 LWQ917521:LWT917550 MGM917521:MGP917550 MQI917521:MQL917550 NAE917521:NAH917550 NKA917521:NKD917550 NTW917521:NTZ917550 ODS917521:ODV917550 ONO917521:ONR917550 OXK917521:OXN917550 PHG917521:PHJ917550 PRC917521:PRF917550 QAY917521:QBB917550 QKU917521:QKX917550 QUQ917521:QUT917550 REM917521:REP917550 ROI917521:ROL917550 RYE917521:RYH917550 SIA917521:SID917550 SRW917521:SRZ917550 TBS917521:TBV917550 TLO917521:TLR917550 TVK917521:TVN917550 UFG917521:UFJ917550 UPC917521:UPF917550 UYY917521:UZB917550 VIU917521:VIX917550 VSQ917521:VST917550 WCM917521:WCP917550 WMI917521:WML917550 WWE917521:WWH917550 W983057:Z983086 JS983057:JV983086 TO983057:TR983086 ADK983057:ADN983086 ANG983057:ANJ983086 AXC983057:AXF983086 BGY983057:BHB983086 BQU983057:BQX983086 CAQ983057:CAT983086 CKM983057:CKP983086 CUI983057:CUL983086 DEE983057:DEH983086 DOA983057:DOD983086 DXW983057:DXZ983086 EHS983057:EHV983086 ERO983057:ERR983086 FBK983057:FBN983086 FLG983057:FLJ983086 FVC983057:FVF983086 GEY983057:GFB983086 GOU983057:GOX983086 GYQ983057:GYT983086 HIM983057:HIP983086 HSI983057:HSL983086 ICE983057:ICH983086 IMA983057:IMD983086 IVW983057:IVZ983086 JFS983057:JFV983086 JPO983057:JPR983086 JZK983057:JZN983086 KJG983057:KJJ983086 KTC983057:KTF983086 LCY983057:LDB983086 LMU983057:LMX983086 LWQ983057:LWT983086 MGM983057:MGP983086 MQI983057:MQL983086 NAE983057:NAH983086 NKA983057:NKD983086 NTW983057:NTZ983086 ODS983057:ODV983086 ONO983057:ONR983086 OXK983057:OXN983086 PHG983057:PHJ983086 PRC983057:PRF983086 QAY983057:QBB983086 QKU983057:QKX983086 QUQ983057:QUT983086 REM983057:REP983086 ROI983057:ROL983086 RYE983057:RYH983086 SIA983057:SID983086 SRW983057:SRZ983086 TBS983057:TBV983086 TLO983057:TLR983086 TVK983057:TVN983086 UFG983057:UFJ983086 UPC983057:UPF983086 UYY983057:UZB983086 VIU983057:VIX983086 VSQ983057:VST983086 WCM983057:WCP983086 WMI983057:WML983086 WWE983057:WWH983086" xr:uid="{AFF60459-F0FC-4748-AB09-6A6DE4E66B9B}">
      <formula1>"Contribuyente,Hijo(a)"</formula1>
    </dataValidation>
  </dataValidations>
  <pageMargins left="0.44" right="0.27" top="0.52" bottom="1" header="0.5" footer="0.5"/>
  <pageSetup scale="5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C87831-F4BE-4A50-9E0D-9C93C186A69E}">
  <sheetPr codeName="Sheet2">
    <tabColor theme="0" tint="-0.34998626667073579"/>
  </sheetPr>
  <dimension ref="A1:IL66"/>
  <sheetViews>
    <sheetView topLeftCell="A11" zoomScale="85" zoomScaleNormal="85" workbookViewId="0">
      <selection activeCell="T17" sqref="T17:V17"/>
    </sheetView>
  </sheetViews>
  <sheetFormatPr defaultColWidth="0" defaultRowHeight="0" customHeight="1" zeroHeight="1"/>
  <cols>
    <col min="1" max="1" width="1" style="413" customWidth="1"/>
    <col min="2" max="2" width="1.6640625" style="412" customWidth="1"/>
    <col min="3" max="3" width="5.5546875" style="447" customWidth="1"/>
    <col min="4" max="4" width="3.88671875" style="447" customWidth="1"/>
    <col min="5" max="5" width="5.6640625" style="447" customWidth="1"/>
    <col min="6" max="6" width="2.44140625" style="447" customWidth="1"/>
    <col min="7" max="7" width="4.44140625" style="447" customWidth="1"/>
    <col min="8" max="8" width="5" style="447" customWidth="1"/>
    <col min="9" max="9" width="1.6640625" style="447" customWidth="1"/>
    <col min="10" max="10" width="10.44140625" style="447" customWidth="1"/>
    <col min="11" max="11" width="9.6640625" style="447" customWidth="1"/>
    <col min="12" max="12" width="10.5546875" style="447" customWidth="1"/>
    <col min="13" max="13" width="22.33203125" style="447" customWidth="1"/>
    <col min="14" max="14" width="11.109375" style="447" customWidth="1"/>
    <col min="15" max="15" width="6.109375" style="447" customWidth="1"/>
    <col min="16" max="16" width="15" style="447" customWidth="1"/>
    <col min="17" max="18" width="5.6640625" style="412" customWidth="1"/>
    <col min="19" max="19" width="13" style="412" customWidth="1"/>
    <col min="20" max="21" width="5.6640625" style="412" customWidth="1"/>
    <col min="22" max="22" width="11.44140625" style="412" customWidth="1"/>
    <col min="23" max="24" width="5.6640625" style="447" customWidth="1"/>
    <col min="25" max="25" width="11.44140625" style="447" customWidth="1"/>
    <col min="26" max="26" width="2" style="412" customWidth="1"/>
    <col min="27" max="27" width="0.88671875" style="412" customWidth="1"/>
    <col min="28" max="28" width="5.6640625" style="412" hidden="1" customWidth="1"/>
    <col min="29" max="29" width="0.44140625" style="412" hidden="1" customWidth="1"/>
    <col min="30" max="37" width="5.6640625" style="412" hidden="1" customWidth="1"/>
    <col min="38" max="43" width="0" style="412" hidden="1" customWidth="1"/>
    <col min="44" max="256" width="0" style="447" hidden="1"/>
    <col min="257" max="257" width="1" style="447" customWidth="1"/>
    <col min="258" max="258" width="1.6640625" style="447" customWidth="1"/>
    <col min="259" max="259" width="5.5546875" style="447" customWidth="1"/>
    <col min="260" max="260" width="3.88671875" style="447" customWidth="1"/>
    <col min="261" max="261" width="5.6640625" style="447" customWidth="1"/>
    <col min="262" max="262" width="2.44140625" style="447" customWidth="1"/>
    <col min="263" max="263" width="4.44140625" style="447" customWidth="1"/>
    <col min="264" max="264" width="5" style="447" customWidth="1"/>
    <col min="265" max="265" width="1.6640625" style="447" customWidth="1"/>
    <col min="266" max="266" width="10.44140625" style="447" customWidth="1"/>
    <col min="267" max="267" width="9.6640625" style="447" customWidth="1"/>
    <col min="268" max="268" width="10.5546875" style="447" customWidth="1"/>
    <col min="269" max="269" width="22.33203125" style="447" customWidth="1"/>
    <col min="270" max="270" width="11.109375" style="447" customWidth="1"/>
    <col min="271" max="271" width="6.109375" style="447" customWidth="1"/>
    <col min="272" max="272" width="15" style="447" customWidth="1"/>
    <col min="273" max="274" width="5.6640625" style="447" customWidth="1"/>
    <col min="275" max="275" width="13" style="447" customWidth="1"/>
    <col min="276" max="277" width="5.6640625" style="447" customWidth="1"/>
    <col min="278" max="278" width="11.44140625" style="447" customWidth="1"/>
    <col min="279" max="280" width="5.6640625" style="447" customWidth="1"/>
    <col min="281" max="281" width="11.44140625" style="447" customWidth="1"/>
    <col min="282" max="282" width="2" style="447" customWidth="1"/>
    <col min="283" max="283" width="0.88671875" style="447" customWidth="1"/>
    <col min="284" max="512" width="0" style="447" hidden="1"/>
    <col min="513" max="513" width="1" style="447" customWidth="1"/>
    <col min="514" max="514" width="1.6640625" style="447" customWidth="1"/>
    <col min="515" max="515" width="5.5546875" style="447" customWidth="1"/>
    <col min="516" max="516" width="3.88671875" style="447" customWidth="1"/>
    <col min="517" max="517" width="5.6640625" style="447" customWidth="1"/>
    <col min="518" max="518" width="2.44140625" style="447" customWidth="1"/>
    <col min="519" max="519" width="4.44140625" style="447" customWidth="1"/>
    <col min="520" max="520" width="5" style="447" customWidth="1"/>
    <col min="521" max="521" width="1.6640625" style="447" customWidth="1"/>
    <col min="522" max="522" width="10.44140625" style="447" customWidth="1"/>
    <col min="523" max="523" width="9.6640625" style="447" customWidth="1"/>
    <col min="524" max="524" width="10.5546875" style="447" customWidth="1"/>
    <col min="525" max="525" width="22.33203125" style="447" customWidth="1"/>
    <col min="526" max="526" width="11.109375" style="447" customWidth="1"/>
    <col min="527" max="527" width="6.109375" style="447" customWidth="1"/>
    <col min="528" max="528" width="15" style="447" customWidth="1"/>
    <col min="529" max="530" width="5.6640625" style="447" customWidth="1"/>
    <col min="531" max="531" width="13" style="447" customWidth="1"/>
    <col min="532" max="533" width="5.6640625" style="447" customWidth="1"/>
    <col min="534" max="534" width="11.44140625" style="447" customWidth="1"/>
    <col min="535" max="536" width="5.6640625" style="447" customWidth="1"/>
    <col min="537" max="537" width="11.44140625" style="447" customWidth="1"/>
    <col min="538" max="538" width="2" style="447" customWidth="1"/>
    <col min="539" max="539" width="0.88671875" style="447" customWidth="1"/>
    <col min="540" max="768" width="0" style="447" hidden="1"/>
    <col min="769" max="769" width="1" style="447" customWidth="1"/>
    <col min="770" max="770" width="1.6640625" style="447" customWidth="1"/>
    <col min="771" max="771" width="5.5546875" style="447" customWidth="1"/>
    <col min="772" max="772" width="3.88671875" style="447" customWidth="1"/>
    <col min="773" max="773" width="5.6640625" style="447" customWidth="1"/>
    <col min="774" max="774" width="2.44140625" style="447" customWidth="1"/>
    <col min="775" max="775" width="4.44140625" style="447" customWidth="1"/>
    <col min="776" max="776" width="5" style="447" customWidth="1"/>
    <col min="777" max="777" width="1.6640625" style="447" customWidth="1"/>
    <col min="778" max="778" width="10.44140625" style="447" customWidth="1"/>
    <col min="779" max="779" width="9.6640625" style="447" customWidth="1"/>
    <col min="780" max="780" width="10.5546875" style="447" customWidth="1"/>
    <col min="781" max="781" width="22.33203125" style="447" customWidth="1"/>
    <col min="782" max="782" width="11.109375" style="447" customWidth="1"/>
    <col min="783" max="783" width="6.109375" style="447" customWidth="1"/>
    <col min="784" max="784" width="15" style="447" customWidth="1"/>
    <col min="785" max="786" width="5.6640625" style="447" customWidth="1"/>
    <col min="787" max="787" width="13" style="447" customWidth="1"/>
    <col min="788" max="789" width="5.6640625" style="447" customWidth="1"/>
    <col min="790" max="790" width="11.44140625" style="447" customWidth="1"/>
    <col min="791" max="792" width="5.6640625" style="447" customWidth="1"/>
    <col min="793" max="793" width="11.44140625" style="447" customWidth="1"/>
    <col min="794" max="794" width="2" style="447" customWidth="1"/>
    <col min="795" max="795" width="0.88671875" style="447" customWidth="1"/>
    <col min="796" max="1024" width="0" style="447" hidden="1"/>
    <col min="1025" max="1025" width="1" style="447" customWidth="1"/>
    <col min="1026" max="1026" width="1.6640625" style="447" customWidth="1"/>
    <col min="1027" max="1027" width="5.5546875" style="447" customWidth="1"/>
    <col min="1028" max="1028" width="3.88671875" style="447" customWidth="1"/>
    <col min="1029" max="1029" width="5.6640625" style="447" customWidth="1"/>
    <col min="1030" max="1030" width="2.44140625" style="447" customWidth="1"/>
    <col min="1031" max="1031" width="4.44140625" style="447" customWidth="1"/>
    <col min="1032" max="1032" width="5" style="447" customWidth="1"/>
    <col min="1033" max="1033" width="1.6640625" style="447" customWidth="1"/>
    <col min="1034" max="1034" width="10.44140625" style="447" customWidth="1"/>
    <col min="1035" max="1035" width="9.6640625" style="447" customWidth="1"/>
    <col min="1036" max="1036" width="10.5546875" style="447" customWidth="1"/>
    <col min="1037" max="1037" width="22.33203125" style="447" customWidth="1"/>
    <col min="1038" max="1038" width="11.109375" style="447" customWidth="1"/>
    <col min="1039" max="1039" width="6.109375" style="447" customWidth="1"/>
    <col min="1040" max="1040" width="15" style="447" customWidth="1"/>
    <col min="1041" max="1042" width="5.6640625" style="447" customWidth="1"/>
    <col min="1043" max="1043" width="13" style="447" customWidth="1"/>
    <col min="1044" max="1045" width="5.6640625" style="447" customWidth="1"/>
    <col min="1046" max="1046" width="11.44140625" style="447" customWidth="1"/>
    <col min="1047" max="1048" width="5.6640625" style="447" customWidth="1"/>
    <col min="1049" max="1049" width="11.44140625" style="447" customWidth="1"/>
    <col min="1050" max="1050" width="2" style="447" customWidth="1"/>
    <col min="1051" max="1051" width="0.88671875" style="447" customWidth="1"/>
    <col min="1052" max="1280" width="0" style="447" hidden="1"/>
    <col min="1281" max="1281" width="1" style="447" customWidth="1"/>
    <col min="1282" max="1282" width="1.6640625" style="447" customWidth="1"/>
    <col min="1283" max="1283" width="5.5546875" style="447" customWidth="1"/>
    <col min="1284" max="1284" width="3.88671875" style="447" customWidth="1"/>
    <col min="1285" max="1285" width="5.6640625" style="447" customWidth="1"/>
    <col min="1286" max="1286" width="2.44140625" style="447" customWidth="1"/>
    <col min="1287" max="1287" width="4.44140625" style="447" customWidth="1"/>
    <col min="1288" max="1288" width="5" style="447" customWidth="1"/>
    <col min="1289" max="1289" width="1.6640625" style="447" customWidth="1"/>
    <col min="1290" max="1290" width="10.44140625" style="447" customWidth="1"/>
    <col min="1291" max="1291" width="9.6640625" style="447" customWidth="1"/>
    <col min="1292" max="1292" width="10.5546875" style="447" customWidth="1"/>
    <col min="1293" max="1293" width="22.33203125" style="447" customWidth="1"/>
    <col min="1294" max="1294" width="11.109375" style="447" customWidth="1"/>
    <col min="1295" max="1295" width="6.109375" style="447" customWidth="1"/>
    <col min="1296" max="1296" width="15" style="447" customWidth="1"/>
    <col min="1297" max="1298" width="5.6640625" style="447" customWidth="1"/>
    <col min="1299" max="1299" width="13" style="447" customWidth="1"/>
    <col min="1300" max="1301" width="5.6640625" style="447" customWidth="1"/>
    <col min="1302" max="1302" width="11.44140625" style="447" customWidth="1"/>
    <col min="1303" max="1304" width="5.6640625" style="447" customWidth="1"/>
    <col min="1305" max="1305" width="11.44140625" style="447" customWidth="1"/>
    <col min="1306" max="1306" width="2" style="447" customWidth="1"/>
    <col min="1307" max="1307" width="0.88671875" style="447" customWidth="1"/>
    <col min="1308" max="1536" width="0" style="447" hidden="1"/>
    <col min="1537" max="1537" width="1" style="447" customWidth="1"/>
    <col min="1538" max="1538" width="1.6640625" style="447" customWidth="1"/>
    <col min="1539" max="1539" width="5.5546875" style="447" customWidth="1"/>
    <col min="1540" max="1540" width="3.88671875" style="447" customWidth="1"/>
    <col min="1541" max="1541" width="5.6640625" style="447" customWidth="1"/>
    <col min="1542" max="1542" width="2.44140625" style="447" customWidth="1"/>
    <col min="1543" max="1543" width="4.44140625" style="447" customWidth="1"/>
    <col min="1544" max="1544" width="5" style="447" customWidth="1"/>
    <col min="1545" max="1545" width="1.6640625" style="447" customWidth="1"/>
    <col min="1546" max="1546" width="10.44140625" style="447" customWidth="1"/>
    <col min="1547" max="1547" width="9.6640625" style="447" customWidth="1"/>
    <col min="1548" max="1548" width="10.5546875" style="447" customWidth="1"/>
    <col min="1549" max="1549" width="22.33203125" style="447" customWidth="1"/>
    <col min="1550" max="1550" width="11.109375" style="447" customWidth="1"/>
    <col min="1551" max="1551" width="6.109375" style="447" customWidth="1"/>
    <col min="1552" max="1552" width="15" style="447" customWidth="1"/>
    <col min="1553" max="1554" width="5.6640625" style="447" customWidth="1"/>
    <col min="1555" max="1555" width="13" style="447" customWidth="1"/>
    <col min="1556" max="1557" width="5.6640625" style="447" customWidth="1"/>
    <col min="1558" max="1558" width="11.44140625" style="447" customWidth="1"/>
    <col min="1559" max="1560" width="5.6640625" style="447" customWidth="1"/>
    <col min="1561" max="1561" width="11.44140625" style="447" customWidth="1"/>
    <col min="1562" max="1562" width="2" style="447" customWidth="1"/>
    <col min="1563" max="1563" width="0.88671875" style="447" customWidth="1"/>
    <col min="1564" max="1792" width="0" style="447" hidden="1"/>
    <col min="1793" max="1793" width="1" style="447" customWidth="1"/>
    <col min="1794" max="1794" width="1.6640625" style="447" customWidth="1"/>
    <col min="1795" max="1795" width="5.5546875" style="447" customWidth="1"/>
    <col min="1796" max="1796" width="3.88671875" style="447" customWidth="1"/>
    <col min="1797" max="1797" width="5.6640625" style="447" customWidth="1"/>
    <col min="1798" max="1798" width="2.44140625" style="447" customWidth="1"/>
    <col min="1799" max="1799" width="4.44140625" style="447" customWidth="1"/>
    <col min="1800" max="1800" width="5" style="447" customWidth="1"/>
    <col min="1801" max="1801" width="1.6640625" style="447" customWidth="1"/>
    <col min="1802" max="1802" width="10.44140625" style="447" customWidth="1"/>
    <col min="1803" max="1803" width="9.6640625" style="447" customWidth="1"/>
    <col min="1804" max="1804" width="10.5546875" style="447" customWidth="1"/>
    <col min="1805" max="1805" width="22.33203125" style="447" customWidth="1"/>
    <col min="1806" max="1806" width="11.109375" style="447" customWidth="1"/>
    <col min="1807" max="1807" width="6.109375" style="447" customWidth="1"/>
    <col min="1808" max="1808" width="15" style="447" customWidth="1"/>
    <col min="1809" max="1810" width="5.6640625" style="447" customWidth="1"/>
    <col min="1811" max="1811" width="13" style="447" customWidth="1"/>
    <col min="1812" max="1813" width="5.6640625" style="447" customWidth="1"/>
    <col min="1814" max="1814" width="11.44140625" style="447" customWidth="1"/>
    <col min="1815" max="1816" width="5.6640625" style="447" customWidth="1"/>
    <col min="1817" max="1817" width="11.44140625" style="447" customWidth="1"/>
    <col min="1818" max="1818" width="2" style="447" customWidth="1"/>
    <col min="1819" max="1819" width="0.88671875" style="447" customWidth="1"/>
    <col min="1820" max="2048" width="0" style="447" hidden="1"/>
    <col min="2049" max="2049" width="1" style="447" customWidth="1"/>
    <col min="2050" max="2050" width="1.6640625" style="447" customWidth="1"/>
    <col min="2051" max="2051" width="5.5546875" style="447" customWidth="1"/>
    <col min="2052" max="2052" width="3.88671875" style="447" customWidth="1"/>
    <col min="2053" max="2053" width="5.6640625" style="447" customWidth="1"/>
    <col min="2054" max="2054" width="2.44140625" style="447" customWidth="1"/>
    <col min="2055" max="2055" width="4.44140625" style="447" customWidth="1"/>
    <col min="2056" max="2056" width="5" style="447" customWidth="1"/>
    <col min="2057" max="2057" width="1.6640625" style="447" customWidth="1"/>
    <col min="2058" max="2058" width="10.44140625" style="447" customWidth="1"/>
    <col min="2059" max="2059" width="9.6640625" style="447" customWidth="1"/>
    <col min="2060" max="2060" width="10.5546875" style="447" customWidth="1"/>
    <col min="2061" max="2061" width="22.33203125" style="447" customWidth="1"/>
    <col min="2062" max="2062" width="11.109375" style="447" customWidth="1"/>
    <col min="2063" max="2063" width="6.109375" style="447" customWidth="1"/>
    <col min="2064" max="2064" width="15" style="447" customWidth="1"/>
    <col min="2065" max="2066" width="5.6640625" style="447" customWidth="1"/>
    <col min="2067" max="2067" width="13" style="447" customWidth="1"/>
    <col min="2068" max="2069" width="5.6640625" style="447" customWidth="1"/>
    <col min="2070" max="2070" width="11.44140625" style="447" customWidth="1"/>
    <col min="2071" max="2072" width="5.6640625" style="447" customWidth="1"/>
    <col min="2073" max="2073" width="11.44140625" style="447" customWidth="1"/>
    <col min="2074" max="2074" width="2" style="447" customWidth="1"/>
    <col min="2075" max="2075" width="0.88671875" style="447" customWidth="1"/>
    <col min="2076" max="2304" width="0" style="447" hidden="1"/>
    <col min="2305" max="2305" width="1" style="447" customWidth="1"/>
    <col min="2306" max="2306" width="1.6640625" style="447" customWidth="1"/>
    <col min="2307" max="2307" width="5.5546875" style="447" customWidth="1"/>
    <col min="2308" max="2308" width="3.88671875" style="447" customWidth="1"/>
    <col min="2309" max="2309" width="5.6640625" style="447" customWidth="1"/>
    <col min="2310" max="2310" width="2.44140625" style="447" customWidth="1"/>
    <col min="2311" max="2311" width="4.44140625" style="447" customWidth="1"/>
    <col min="2312" max="2312" width="5" style="447" customWidth="1"/>
    <col min="2313" max="2313" width="1.6640625" style="447" customWidth="1"/>
    <col min="2314" max="2314" width="10.44140625" style="447" customWidth="1"/>
    <col min="2315" max="2315" width="9.6640625" style="447" customWidth="1"/>
    <col min="2316" max="2316" width="10.5546875" style="447" customWidth="1"/>
    <col min="2317" max="2317" width="22.33203125" style="447" customWidth="1"/>
    <col min="2318" max="2318" width="11.109375" style="447" customWidth="1"/>
    <col min="2319" max="2319" width="6.109375" style="447" customWidth="1"/>
    <col min="2320" max="2320" width="15" style="447" customWidth="1"/>
    <col min="2321" max="2322" width="5.6640625" style="447" customWidth="1"/>
    <col min="2323" max="2323" width="13" style="447" customWidth="1"/>
    <col min="2324" max="2325" width="5.6640625" style="447" customWidth="1"/>
    <col min="2326" max="2326" width="11.44140625" style="447" customWidth="1"/>
    <col min="2327" max="2328" width="5.6640625" style="447" customWidth="1"/>
    <col min="2329" max="2329" width="11.44140625" style="447" customWidth="1"/>
    <col min="2330" max="2330" width="2" style="447" customWidth="1"/>
    <col min="2331" max="2331" width="0.88671875" style="447" customWidth="1"/>
    <col min="2332" max="2560" width="0" style="447" hidden="1"/>
    <col min="2561" max="2561" width="1" style="447" customWidth="1"/>
    <col min="2562" max="2562" width="1.6640625" style="447" customWidth="1"/>
    <col min="2563" max="2563" width="5.5546875" style="447" customWidth="1"/>
    <col min="2564" max="2564" width="3.88671875" style="447" customWidth="1"/>
    <col min="2565" max="2565" width="5.6640625" style="447" customWidth="1"/>
    <col min="2566" max="2566" width="2.44140625" style="447" customWidth="1"/>
    <col min="2567" max="2567" width="4.44140625" style="447" customWidth="1"/>
    <col min="2568" max="2568" width="5" style="447" customWidth="1"/>
    <col min="2569" max="2569" width="1.6640625" style="447" customWidth="1"/>
    <col min="2570" max="2570" width="10.44140625" style="447" customWidth="1"/>
    <col min="2571" max="2571" width="9.6640625" style="447" customWidth="1"/>
    <col min="2572" max="2572" width="10.5546875" style="447" customWidth="1"/>
    <col min="2573" max="2573" width="22.33203125" style="447" customWidth="1"/>
    <col min="2574" max="2574" width="11.109375" style="447" customWidth="1"/>
    <col min="2575" max="2575" width="6.109375" style="447" customWidth="1"/>
    <col min="2576" max="2576" width="15" style="447" customWidth="1"/>
    <col min="2577" max="2578" width="5.6640625" style="447" customWidth="1"/>
    <col min="2579" max="2579" width="13" style="447" customWidth="1"/>
    <col min="2580" max="2581" width="5.6640625" style="447" customWidth="1"/>
    <col min="2582" max="2582" width="11.44140625" style="447" customWidth="1"/>
    <col min="2583" max="2584" width="5.6640625" style="447" customWidth="1"/>
    <col min="2585" max="2585" width="11.44140625" style="447" customWidth="1"/>
    <col min="2586" max="2586" width="2" style="447" customWidth="1"/>
    <col min="2587" max="2587" width="0.88671875" style="447" customWidth="1"/>
    <col min="2588" max="2816" width="0" style="447" hidden="1"/>
    <col min="2817" max="2817" width="1" style="447" customWidth="1"/>
    <col min="2818" max="2818" width="1.6640625" style="447" customWidth="1"/>
    <col min="2819" max="2819" width="5.5546875" style="447" customWidth="1"/>
    <col min="2820" max="2820" width="3.88671875" style="447" customWidth="1"/>
    <col min="2821" max="2821" width="5.6640625" style="447" customWidth="1"/>
    <col min="2822" max="2822" width="2.44140625" style="447" customWidth="1"/>
    <col min="2823" max="2823" width="4.44140625" style="447" customWidth="1"/>
    <col min="2824" max="2824" width="5" style="447" customWidth="1"/>
    <col min="2825" max="2825" width="1.6640625" style="447" customWidth="1"/>
    <col min="2826" max="2826" width="10.44140625" style="447" customWidth="1"/>
    <col min="2827" max="2827" width="9.6640625" style="447" customWidth="1"/>
    <col min="2828" max="2828" width="10.5546875" style="447" customWidth="1"/>
    <col min="2829" max="2829" width="22.33203125" style="447" customWidth="1"/>
    <col min="2830" max="2830" width="11.109375" style="447" customWidth="1"/>
    <col min="2831" max="2831" width="6.109375" style="447" customWidth="1"/>
    <col min="2832" max="2832" width="15" style="447" customWidth="1"/>
    <col min="2833" max="2834" width="5.6640625" style="447" customWidth="1"/>
    <col min="2835" max="2835" width="13" style="447" customWidth="1"/>
    <col min="2836" max="2837" width="5.6640625" style="447" customWidth="1"/>
    <col min="2838" max="2838" width="11.44140625" style="447" customWidth="1"/>
    <col min="2839" max="2840" width="5.6640625" style="447" customWidth="1"/>
    <col min="2841" max="2841" width="11.44140625" style="447" customWidth="1"/>
    <col min="2842" max="2842" width="2" style="447" customWidth="1"/>
    <col min="2843" max="2843" width="0.88671875" style="447" customWidth="1"/>
    <col min="2844" max="3072" width="0" style="447" hidden="1"/>
    <col min="3073" max="3073" width="1" style="447" customWidth="1"/>
    <col min="3074" max="3074" width="1.6640625" style="447" customWidth="1"/>
    <col min="3075" max="3075" width="5.5546875" style="447" customWidth="1"/>
    <col min="3076" max="3076" width="3.88671875" style="447" customWidth="1"/>
    <col min="3077" max="3077" width="5.6640625" style="447" customWidth="1"/>
    <col min="3078" max="3078" width="2.44140625" style="447" customWidth="1"/>
    <col min="3079" max="3079" width="4.44140625" style="447" customWidth="1"/>
    <col min="3080" max="3080" width="5" style="447" customWidth="1"/>
    <col min="3081" max="3081" width="1.6640625" style="447" customWidth="1"/>
    <col min="3082" max="3082" width="10.44140625" style="447" customWidth="1"/>
    <col min="3083" max="3083" width="9.6640625" style="447" customWidth="1"/>
    <col min="3084" max="3084" width="10.5546875" style="447" customWidth="1"/>
    <col min="3085" max="3085" width="22.33203125" style="447" customWidth="1"/>
    <col min="3086" max="3086" width="11.109375" style="447" customWidth="1"/>
    <col min="3087" max="3087" width="6.109375" style="447" customWidth="1"/>
    <col min="3088" max="3088" width="15" style="447" customWidth="1"/>
    <col min="3089" max="3090" width="5.6640625" style="447" customWidth="1"/>
    <col min="3091" max="3091" width="13" style="447" customWidth="1"/>
    <col min="3092" max="3093" width="5.6640625" style="447" customWidth="1"/>
    <col min="3094" max="3094" width="11.44140625" style="447" customWidth="1"/>
    <col min="3095" max="3096" width="5.6640625" style="447" customWidth="1"/>
    <col min="3097" max="3097" width="11.44140625" style="447" customWidth="1"/>
    <col min="3098" max="3098" width="2" style="447" customWidth="1"/>
    <col min="3099" max="3099" width="0.88671875" style="447" customWidth="1"/>
    <col min="3100" max="3328" width="0" style="447" hidden="1"/>
    <col min="3329" max="3329" width="1" style="447" customWidth="1"/>
    <col min="3330" max="3330" width="1.6640625" style="447" customWidth="1"/>
    <col min="3331" max="3331" width="5.5546875" style="447" customWidth="1"/>
    <col min="3332" max="3332" width="3.88671875" style="447" customWidth="1"/>
    <col min="3333" max="3333" width="5.6640625" style="447" customWidth="1"/>
    <col min="3334" max="3334" width="2.44140625" style="447" customWidth="1"/>
    <col min="3335" max="3335" width="4.44140625" style="447" customWidth="1"/>
    <col min="3336" max="3336" width="5" style="447" customWidth="1"/>
    <col min="3337" max="3337" width="1.6640625" style="447" customWidth="1"/>
    <col min="3338" max="3338" width="10.44140625" style="447" customWidth="1"/>
    <col min="3339" max="3339" width="9.6640625" style="447" customWidth="1"/>
    <col min="3340" max="3340" width="10.5546875" style="447" customWidth="1"/>
    <col min="3341" max="3341" width="22.33203125" style="447" customWidth="1"/>
    <col min="3342" max="3342" width="11.109375" style="447" customWidth="1"/>
    <col min="3343" max="3343" width="6.109375" style="447" customWidth="1"/>
    <col min="3344" max="3344" width="15" style="447" customWidth="1"/>
    <col min="3345" max="3346" width="5.6640625" style="447" customWidth="1"/>
    <col min="3347" max="3347" width="13" style="447" customWidth="1"/>
    <col min="3348" max="3349" width="5.6640625" style="447" customWidth="1"/>
    <col min="3350" max="3350" width="11.44140625" style="447" customWidth="1"/>
    <col min="3351" max="3352" width="5.6640625" style="447" customWidth="1"/>
    <col min="3353" max="3353" width="11.44140625" style="447" customWidth="1"/>
    <col min="3354" max="3354" width="2" style="447" customWidth="1"/>
    <col min="3355" max="3355" width="0.88671875" style="447" customWidth="1"/>
    <col min="3356" max="3584" width="0" style="447" hidden="1"/>
    <col min="3585" max="3585" width="1" style="447" customWidth="1"/>
    <col min="3586" max="3586" width="1.6640625" style="447" customWidth="1"/>
    <col min="3587" max="3587" width="5.5546875" style="447" customWidth="1"/>
    <col min="3588" max="3588" width="3.88671875" style="447" customWidth="1"/>
    <col min="3589" max="3589" width="5.6640625" style="447" customWidth="1"/>
    <col min="3590" max="3590" width="2.44140625" style="447" customWidth="1"/>
    <col min="3591" max="3591" width="4.44140625" style="447" customWidth="1"/>
    <col min="3592" max="3592" width="5" style="447" customWidth="1"/>
    <col min="3593" max="3593" width="1.6640625" style="447" customWidth="1"/>
    <col min="3594" max="3594" width="10.44140625" style="447" customWidth="1"/>
    <col min="3595" max="3595" width="9.6640625" style="447" customWidth="1"/>
    <col min="3596" max="3596" width="10.5546875" style="447" customWidth="1"/>
    <col min="3597" max="3597" width="22.33203125" style="447" customWidth="1"/>
    <col min="3598" max="3598" width="11.109375" style="447" customWidth="1"/>
    <col min="3599" max="3599" width="6.109375" style="447" customWidth="1"/>
    <col min="3600" max="3600" width="15" style="447" customWidth="1"/>
    <col min="3601" max="3602" width="5.6640625" style="447" customWidth="1"/>
    <col min="3603" max="3603" width="13" style="447" customWidth="1"/>
    <col min="3604" max="3605" width="5.6640625" style="447" customWidth="1"/>
    <col min="3606" max="3606" width="11.44140625" style="447" customWidth="1"/>
    <col min="3607" max="3608" width="5.6640625" style="447" customWidth="1"/>
    <col min="3609" max="3609" width="11.44140625" style="447" customWidth="1"/>
    <col min="3610" max="3610" width="2" style="447" customWidth="1"/>
    <col min="3611" max="3611" width="0.88671875" style="447" customWidth="1"/>
    <col min="3612" max="3840" width="0" style="447" hidden="1"/>
    <col min="3841" max="3841" width="1" style="447" customWidth="1"/>
    <col min="3842" max="3842" width="1.6640625" style="447" customWidth="1"/>
    <col min="3843" max="3843" width="5.5546875" style="447" customWidth="1"/>
    <col min="3844" max="3844" width="3.88671875" style="447" customWidth="1"/>
    <col min="3845" max="3845" width="5.6640625" style="447" customWidth="1"/>
    <col min="3846" max="3846" width="2.44140625" style="447" customWidth="1"/>
    <col min="3847" max="3847" width="4.44140625" style="447" customWidth="1"/>
    <col min="3848" max="3848" width="5" style="447" customWidth="1"/>
    <col min="3849" max="3849" width="1.6640625" style="447" customWidth="1"/>
    <col min="3850" max="3850" width="10.44140625" style="447" customWidth="1"/>
    <col min="3851" max="3851" width="9.6640625" style="447" customWidth="1"/>
    <col min="3852" max="3852" width="10.5546875" style="447" customWidth="1"/>
    <col min="3853" max="3853" width="22.33203125" style="447" customWidth="1"/>
    <col min="3854" max="3854" width="11.109375" style="447" customWidth="1"/>
    <col min="3855" max="3855" width="6.109375" style="447" customWidth="1"/>
    <col min="3856" max="3856" width="15" style="447" customWidth="1"/>
    <col min="3857" max="3858" width="5.6640625" style="447" customWidth="1"/>
    <col min="3859" max="3859" width="13" style="447" customWidth="1"/>
    <col min="3860" max="3861" width="5.6640625" style="447" customWidth="1"/>
    <col min="3862" max="3862" width="11.44140625" style="447" customWidth="1"/>
    <col min="3863" max="3864" width="5.6640625" style="447" customWidth="1"/>
    <col min="3865" max="3865" width="11.44140625" style="447" customWidth="1"/>
    <col min="3866" max="3866" width="2" style="447" customWidth="1"/>
    <col min="3867" max="3867" width="0.88671875" style="447" customWidth="1"/>
    <col min="3868" max="4096" width="0" style="447" hidden="1"/>
    <col min="4097" max="4097" width="1" style="447" customWidth="1"/>
    <col min="4098" max="4098" width="1.6640625" style="447" customWidth="1"/>
    <col min="4099" max="4099" width="5.5546875" style="447" customWidth="1"/>
    <col min="4100" max="4100" width="3.88671875" style="447" customWidth="1"/>
    <col min="4101" max="4101" width="5.6640625" style="447" customWidth="1"/>
    <col min="4102" max="4102" width="2.44140625" style="447" customWidth="1"/>
    <col min="4103" max="4103" width="4.44140625" style="447" customWidth="1"/>
    <col min="4104" max="4104" width="5" style="447" customWidth="1"/>
    <col min="4105" max="4105" width="1.6640625" style="447" customWidth="1"/>
    <col min="4106" max="4106" width="10.44140625" style="447" customWidth="1"/>
    <col min="4107" max="4107" width="9.6640625" style="447" customWidth="1"/>
    <col min="4108" max="4108" width="10.5546875" style="447" customWidth="1"/>
    <col min="4109" max="4109" width="22.33203125" style="447" customWidth="1"/>
    <col min="4110" max="4110" width="11.109375" style="447" customWidth="1"/>
    <col min="4111" max="4111" width="6.109375" style="447" customWidth="1"/>
    <col min="4112" max="4112" width="15" style="447" customWidth="1"/>
    <col min="4113" max="4114" width="5.6640625" style="447" customWidth="1"/>
    <col min="4115" max="4115" width="13" style="447" customWidth="1"/>
    <col min="4116" max="4117" width="5.6640625" style="447" customWidth="1"/>
    <col min="4118" max="4118" width="11.44140625" style="447" customWidth="1"/>
    <col min="4119" max="4120" width="5.6640625" style="447" customWidth="1"/>
    <col min="4121" max="4121" width="11.44140625" style="447" customWidth="1"/>
    <col min="4122" max="4122" width="2" style="447" customWidth="1"/>
    <col min="4123" max="4123" width="0.88671875" style="447" customWidth="1"/>
    <col min="4124" max="4352" width="0" style="447" hidden="1"/>
    <col min="4353" max="4353" width="1" style="447" customWidth="1"/>
    <col min="4354" max="4354" width="1.6640625" style="447" customWidth="1"/>
    <col min="4355" max="4355" width="5.5546875" style="447" customWidth="1"/>
    <col min="4356" max="4356" width="3.88671875" style="447" customWidth="1"/>
    <col min="4357" max="4357" width="5.6640625" style="447" customWidth="1"/>
    <col min="4358" max="4358" width="2.44140625" style="447" customWidth="1"/>
    <col min="4359" max="4359" width="4.44140625" style="447" customWidth="1"/>
    <col min="4360" max="4360" width="5" style="447" customWidth="1"/>
    <col min="4361" max="4361" width="1.6640625" style="447" customWidth="1"/>
    <col min="4362" max="4362" width="10.44140625" style="447" customWidth="1"/>
    <col min="4363" max="4363" width="9.6640625" style="447" customWidth="1"/>
    <col min="4364" max="4364" width="10.5546875" style="447" customWidth="1"/>
    <col min="4365" max="4365" width="22.33203125" style="447" customWidth="1"/>
    <col min="4366" max="4366" width="11.109375" style="447" customWidth="1"/>
    <col min="4367" max="4367" width="6.109375" style="447" customWidth="1"/>
    <col min="4368" max="4368" width="15" style="447" customWidth="1"/>
    <col min="4369" max="4370" width="5.6640625" style="447" customWidth="1"/>
    <col min="4371" max="4371" width="13" style="447" customWidth="1"/>
    <col min="4372" max="4373" width="5.6640625" style="447" customWidth="1"/>
    <col min="4374" max="4374" width="11.44140625" style="447" customWidth="1"/>
    <col min="4375" max="4376" width="5.6640625" style="447" customWidth="1"/>
    <col min="4377" max="4377" width="11.44140625" style="447" customWidth="1"/>
    <col min="4378" max="4378" width="2" style="447" customWidth="1"/>
    <col min="4379" max="4379" width="0.88671875" style="447" customWidth="1"/>
    <col min="4380" max="4608" width="0" style="447" hidden="1"/>
    <col min="4609" max="4609" width="1" style="447" customWidth="1"/>
    <col min="4610" max="4610" width="1.6640625" style="447" customWidth="1"/>
    <col min="4611" max="4611" width="5.5546875" style="447" customWidth="1"/>
    <col min="4612" max="4612" width="3.88671875" style="447" customWidth="1"/>
    <col min="4613" max="4613" width="5.6640625" style="447" customWidth="1"/>
    <col min="4614" max="4614" width="2.44140625" style="447" customWidth="1"/>
    <col min="4615" max="4615" width="4.44140625" style="447" customWidth="1"/>
    <col min="4616" max="4616" width="5" style="447" customWidth="1"/>
    <col min="4617" max="4617" width="1.6640625" style="447" customWidth="1"/>
    <col min="4618" max="4618" width="10.44140625" style="447" customWidth="1"/>
    <col min="4619" max="4619" width="9.6640625" style="447" customWidth="1"/>
    <col min="4620" max="4620" width="10.5546875" style="447" customWidth="1"/>
    <col min="4621" max="4621" width="22.33203125" style="447" customWidth="1"/>
    <col min="4622" max="4622" width="11.109375" style="447" customWidth="1"/>
    <col min="4623" max="4623" width="6.109375" style="447" customWidth="1"/>
    <col min="4624" max="4624" width="15" style="447" customWidth="1"/>
    <col min="4625" max="4626" width="5.6640625" style="447" customWidth="1"/>
    <col min="4627" max="4627" width="13" style="447" customWidth="1"/>
    <col min="4628" max="4629" width="5.6640625" style="447" customWidth="1"/>
    <col min="4630" max="4630" width="11.44140625" style="447" customWidth="1"/>
    <col min="4631" max="4632" width="5.6640625" style="447" customWidth="1"/>
    <col min="4633" max="4633" width="11.44140625" style="447" customWidth="1"/>
    <col min="4634" max="4634" width="2" style="447" customWidth="1"/>
    <col min="4635" max="4635" width="0.88671875" style="447" customWidth="1"/>
    <col min="4636" max="4864" width="0" style="447" hidden="1"/>
    <col min="4865" max="4865" width="1" style="447" customWidth="1"/>
    <col min="4866" max="4866" width="1.6640625" style="447" customWidth="1"/>
    <col min="4867" max="4867" width="5.5546875" style="447" customWidth="1"/>
    <col min="4868" max="4868" width="3.88671875" style="447" customWidth="1"/>
    <col min="4869" max="4869" width="5.6640625" style="447" customWidth="1"/>
    <col min="4870" max="4870" width="2.44140625" style="447" customWidth="1"/>
    <col min="4871" max="4871" width="4.44140625" style="447" customWidth="1"/>
    <col min="4872" max="4872" width="5" style="447" customWidth="1"/>
    <col min="4873" max="4873" width="1.6640625" style="447" customWidth="1"/>
    <col min="4874" max="4874" width="10.44140625" style="447" customWidth="1"/>
    <col min="4875" max="4875" width="9.6640625" style="447" customWidth="1"/>
    <col min="4876" max="4876" width="10.5546875" style="447" customWidth="1"/>
    <col min="4877" max="4877" width="22.33203125" style="447" customWidth="1"/>
    <col min="4878" max="4878" width="11.109375" style="447" customWidth="1"/>
    <col min="4879" max="4879" width="6.109375" style="447" customWidth="1"/>
    <col min="4880" max="4880" width="15" style="447" customWidth="1"/>
    <col min="4881" max="4882" width="5.6640625" style="447" customWidth="1"/>
    <col min="4883" max="4883" width="13" style="447" customWidth="1"/>
    <col min="4884" max="4885" width="5.6640625" style="447" customWidth="1"/>
    <col min="4886" max="4886" width="11.44140625" style="447" customWidth="1"/>
    <col min="4887" max="4888" width="5.6640625" style="447" customWidth="1"/>
    <col min="4889" max="4889" width="11.44140625" style="447" customWidth="1"/>
    <col min="4890" max="4890" width="2" style="447" customWidth="1"/>
    <col min="4891" max="4891" width="0.88671875" style="447" customWidth="1"/>
    <col min="4892" max="5120" width="0" style="447" hidden="1"/>
    <col min="5121" max="5121" width="1" style="447" customWidth="1"/>
    <col min="5122" max="5122" width="1.6640625" style="447" customWidth="1"/>
    <col min="5123" max="5123" width="5.5546875" style="447" customWidth="1"/>
    <col min="5124" max="5124" width="3.88671875" style="447" customWidth="1"/>
    <col min="5125" max="5125" width="5.6640625" style="447" customWidth="1"/>
    <col min="5126" max="5126" width="2.44140625" style="447" customWidth="1"/>
    <col min="5127" max="5127" width="4.44140625" style="447" customWidth="1"/>
    <col min="5128" max="5128" width="5" style="447" customWidth="1"/>
    <col min="5129" max="5129" width="1.6640625" style="447" customWidth="1"/>
    <col min="5130" max="5130" width="10.44140625" style="447" customWidth="1"/>
    <col min="5131" max="5131" width="9.6640625" style="447" customWidth="1"/>
    <col min="5132" max="5132" width="10.5546875" style="447" customWidth="1"/>
    <col min="5133" max="5133" width="22.33203125" style="447" customWidth="1"/>
    <col min="5134" max="5134" width="11.109375" style="447" customWidth="1"/>
    <col min="5135" max="5135" width="6.109375" style="447" customWidth="1"/>
    <col min="5136" max="5136" width="15" style="447" customWidth="1"/>
    <col min="5137" max="5138" width="5.6640625" style="447" customWidth="1"/>
    <col min="5139" max="5139" width="13" style="447" customWidth="1"/>
    <col min="5140" max="5141" width="5.6640625" style="447" customWidth="1"/>
    <col min="5142" max="5142" width="11.44140625" style="447" customWidth="1"/>
    <col min="5143" max="5144" width="5.6640625" style="447" customWidth="1"/>
    <col min="5145" max="5145" width="11.44140625" style="447" customWidth="1"/>
    <col min="5146" max="5146" width="2" style="447" customWidth="1"/>
    <col min="5147" max="5147" width="0.88671875" style="447" customWidth="1"/>
    <col min="5148" max="5376" width="0" style="447" hidden="1"/>
    <col min="5377" max="5377" width="1" style="447" customWidth="1"/>
    <col min="5378" max="5378" width="1.6640625" style="447" customWidth="1"/>
    <col min="5379" max="5379" width="5.5546875" style="447" customWidth="1"/>
    <col min="5380" max="5380" width="3.88671875" style="447" customWidth="1"/>
    <col min="5381" max="5381" width="5.6640625" style="447" customWidth="1"/>
    <col min="5382" max="5382" width="2.44140625" style="447" customWidth="1"/>
    <col min="5383" max="5383" width="4.44140625" style="447" customWidth="1"/>
    <col min="5384" max="5384" width="5" style="447" customWidth="1"/>
    <col min="5385" max="5385" width="1.6640625" style="447" customWidth="1"/>
    <col min="5386" max="5386" width="10.44140625" style="447" customWidth="1"/>
    <col min="5387" max="5387" width="9.6640625" style="447" customWidth="1"/>
    <col min="5388" max="5388" width="10.5546875" style="447" customWidth="1"/>
    <col min="5389" max="5389" width="22.33203125" style="447" customWidth="1"/>
    <col min="5390" max="5390" width="11.109375" style="447" customWidth="1"/>
    <col min="5391" max="5391" width="6.109375" style="447" customWidth="1"/>
    <col min="5392" max="5392" width="15" style="447" customWidth="1"/>
    <col min="5393" max="5394" width="5.6640625" style="447" customWidth="1"/>
    <col min="5395" max="5395" width="13" style="447" customWidth="1"/>
    <col min="5396" max="5397" width="5.6640625" style="447" customWidth="1"/>
    <col min="5398" max="5398" width="11.44140625" style="447" customWidth="1"/>
    <col min="5399" max="5400" width="5.6640625" style="447" customWidth="1"/>
    <col min="5401" max="5401" width="11.44140625" style="447" customWidth="1"/>
    <col min="5402" max="5402" width="2" style="447" customWidth="1"/>
    <col min="5403" max="5403" width="0.88671875" style="447" customWidth="1"/>
    <col min="5404" max="5632" width="0" style="447" hidden="1"/>
    <col min="5633" max="5633" width="1" style="447" customWidth="1"/>
    <col min="5634" max="5634" width="1.6640625" style="447" customWidth="1"/>
    <col min="5635" max="5635" width="5.5546875" style="447" customWidth="1"/>
    <col min="5636" max="5636" width="3.88671875" style="447" customWidth="1"/>
    <col min="5637" max="5637" width="5.6640625" style="447" customWidth="1"/>
    <col min="5638" max="5638" width="2.44140625" style="447" customWidth="1"/>
    <col min="5639" max="5639" width="4.44140625" style="447" customWidth="1"/>
    <col min="5640" max="5640" width="5" style="447" customWidth="1"/>
    <col min="5641" max="5641" width="1.6640625" style="447" customWidth="1"/>
    <col min="5642" max="5642" width="10.44140625" style="447" customWidth="1"/>
    <col min="5643" max="5643" width="9.6640625" style="447" customWidth="1"/>
    <col min="5644" max="5644" width="10.5546875" style="447" customWidth="1"/>
    <col min="5645" max="5645" width="22.33203125" style="447" customWidth="1"/>
    <col min="5646" max="5646" width="11.109375" style="447" customWidth="1"/>
    <col min="5647" max="5647" width="6.109375" style="447" customWidth="1"/>
    <col min="5648" max="5648" width="15" style="447" customWidth="1"/>
    <col min="5649" max="5650" width="5.6640625" style="447" customWidth="1"/>
    <col min="5651" max="5651" width="13" style="447" customWidth="1"/>
    <col min="5652" max="5653" width="5.6640625" style="447" customWidth="1"/>
    <col min="5654" max="5654" width="11.44140625" style="447" customWidth="1"/>
    <col min="5655" max="5656" width="5.6640625" style="447" customWidth="1"/>
    <col min="5657" max="5657" width="11.44140625" style="447" customWidth="1"/>
    <col min="5658" max="5658" width="2" style="447" customWidth="1"/>
    <col min="5659" max="5659" width="0.88671875" style="447" customWidth="1"/>
    <col min="5660" max="5888" width="0" style="447" hidden="1"/>
    <col min="5889" max="5889" width="1" style="447" customWidth="1"/>
    <col min="5890" max="5890" width="1.6640625" style="447" customWidth="1"/>
    <col min="5891" max="5891" width="5.5546875" style="447" customWidth="1"/>
    <col min="5892" max="5892" width="3.88671875" style="447" customWidth="1"/>
    <col min="5893" max="5893" width="5.6640625" style="447" customWidth="1"/>
    <col min="5894" max="5894" width="2.44140625" style="447" customWidth="1"/>
    <col min="5895" max="5895" width="4.44140625" style="447" customWidth="1"/>
    <col min="5896" max="5896" width="5" style="447" customWidth="1"/>
    <col min="5897" max="5897" width="1.6640625" style="447" customWidth="1"/>
    <col min="5898" max="5898" width="10.44140625" style="447" customWidth="1"/>
    <col min="5899" max="5899" width="9.6640625" style="447" customWidth="1"/>
    <col min="5900" max="5900" width="10.5546875" style="447" customWidth="1"/>
    <col min="5901" max="5901" width="22.33203125" style="447" customWidth="1"/>
    <col min="5902" max="5902" width="11.109375" style="447" customWidth="1"/>
    <col min="5903" max="5903" width="6.109375" style="447" customWidth="1"/>
    <col min="5904" max="5904" width="15" style="447" customWidth="1"/>
    <col min="5905" max="5906" width="5.6640625" style="447" customWidth="1"/>
    <col min="5907" max="5907" width="13" style="447" customWidth="1"/>
    <col min="5908" max="5909" width="5.6640625" style="447" customWidth="1"/>
    <col min="5910" max="5910" width="11.44140625" style="447" customWidth="1"/>
    <col min="5911" max="5912" width="5.6640625" style="447" customWidth="1"/>
    <col min="5913" max="5913" width="11.44140625" style="447" customWidth="1"/>
    <col min="5914" max="5914" width="2" style="447" customWidth="1"/>
    <col min="5915" max="5915" width="0.88671875" style="447" customWidth="1"/>
    <col min="5916" max="6144" width="0" style="447" hidden="1"/>
    <col min="6145" max="6145" width="1" style="447" customWidth="1"/>
    <col min="6146" max="6146" width="1.6640625" style="447" customWidth="1"/>
    <col min="6147" max="6147" width="5.5546875" style="447" customWidth="1"/>
    <col min="6148" max="6148" width="3.88671875" style="447" customWidth="1"/>
    <col min="6149" max="6149" width="5.6640625" style="447" customWidth="1"/>
    <col min="6150" max="6150" width="2.44140625" style="447" customWidth="1"/>
    <col min="6151" max="6151" width="4.44140625" style="447" customWidth="1"/>
    <col min="6152" max="6152" width="5" style="447" customWidth="1"/>
    <col min="6153" max="6153" width="1.6640625" style="447" customWidth="1"/>
    <col min="6154" max="6154" width="10.44140625" style="447" customWidth="1"/>
    <col min="6155" max="6155" width="9.6640625" style="447" customWidth="1"/>
    <col min="6156" max="6156" width="10.5546875" style="447" customWidth="1"/>
    <col min="6157" max="6157" width="22.33203125" style="447" customWidth="1"/>
    <col min="6158" max="6158" width="11.109375" style="447" customWidth="1"/>
    <col min="6159" max="6159" width="6.109375" style="447" customWidth="1"/>
    <col min="6160" max="6160" width="15" style="447" customWidth="1"/>
    <col min="6161" max="6162" width="5.6640625" style="447" customWidth="1"/>
    <col min="6163" max="6163" width="13" style="447" customWidth="1"/>
    <col min="6164" max="6165" width="5.6640625" style="447" customWidth="1"/>
    <col min="6166" max="6166" width="11.44140625" style="447" customWidth="1"/>
    <col min="6167" max="6168" width="5.6640625" style="447" customWidth="1"/>
    <col min="6169" max="6169" width="11.44140625" style="447" customWidth="1"/>
    <col min="6170" max="6170" width="2" style="447" customWidth="1"/>
    <col min="6171" max="6171" width="0.88671875" style="447" customWidth="1"/>
    <col min="6172" max="6400" width="0" style="447" hidden="1"/>
    <col min="6401" max="6401" width="1" style="447" customWidth="1"/>
    <col min="6402" max="6402" width="1.6640625" style="447" customWidth="1"/>
    <col min="6403" max="6403" width="5.5546875" style="447" customWidth="1"/>
    <col min="6404" max="6404" width="3.88671875" style="447" customWidth="1"/>
    <col min="6405" max="6405" width="5.6640625" style="447" customWidth="1"/>
    <col min="6406" max="6406" width="2.44140625" style="447" customWidth="1"/>
    <col min="6407" max="6407" width="4.44140625" style="447" customWidth="1"/>
    <col min="6408" max="6408" width="5" style="447" customWidth="1"/>
    <col min="6409" max="6409" width="1.6640625" style="447" customWidth="1"/>
    <col min="6410" max="6410" width="10.44140625" style="447" customWidth="1"/>
    <col min="6411" max="6411" width="9.6640625" style="447" customWidth="1"/>
    <col min="6412" max="6412" width="10.5546875" style="447" customWidth="1"/>
    <col min="6413" max="6413" width="22.33203125" style="447" customWidth="1"/>
    <col min="6414" max="6414" width="11.109375" style="447" customWidth="1"/>
    <col min="6415" max="6415" width="6.109375" style="447" customWidth="1"/>
    <col min="6416" max="6416" width="15" style="447" customWidth="1"/>
    <col min="6417" max="6418" width="5.6640625" style="447" customWidth="1"/>
    <col min="6419" max="6419" width="13" style="447" customWidth="1"/>
    <col min="6420" max="6421" width="5.6640625" style="447" customWidth="1"/>
    <col min="6422" max="6422" width="11.44140625" style="447" customWidth="1"/>
    <col min="6423" max="6424" width="5.6640625" style="447" customWidth="1"/>
    <col min="6425" max="6425" width="11.44140625" style="447" customWidth="1"/>
    <col min="6426" max="6426" width="2" style="447" customWidth="1"/>
    <col min="6427" max="6427" width="0.88671875" style="447" customWidth="1"/>
    <col min="6428" max="6656" width="0" style="447" hidden="1"/>
    <col min="6657" max="6657" width="1" style="447" customWidth="1"/>
    <col min="6658" max="6658" width="1.6640625" style="447" customWidth="1"/>
    <col min="6659" max="6659" width="5.5546875" style="447" customWidth="1"/>
    <col min="6660" max="6660" width="3.88671875" style="447" customWidth="1"/>
    <col min="6661" max="6661" width="5.6640625" style="447" customWidth="1"/>
    <col min="6662" max="6662" width="2.44140625" style="447" customWidth="1"/>
    <col min="6663" max="6663" width="4.44140625" style="447" customWidth="1"/>
    <col min="6664" max="6664" width="5" style="447" customWidth="1"/>
    <col min="6665" max="6665" width="1.6640625" style="447" customWidth="1"/>
    <col min="6666" max="6666" width="10.44140625" style="447" customWidth="1"/>
    <col min="6667" max="6667" width="9.6640625" style="447" customWidth="1"/>
    <col min="6668" max="6668" width="10.5546875" style="447" customWidth="1"/>
    <col min="6669" max="6669" width="22.33203125" style="447" customWidth="1"/>
    <col min="6670" max="6670" width="11.109375" style="447" customWidth="1"/>
    <col min="6671" max="6671" width="6.109375" style="447" customWidth="1"/>
    <col min="6672" max="6672" width="15" style="447" customWidth="1"/>
    <col min="6673" max="6674" width="5.6640625" style="447" customWidth="1"/>
    <col min="6675" max="6675" width="13" style="447" customWidth="1"/>
    <col min="6676" max="6677" width="5.6640625" style="447" customWidth="1"/>
    <col min="6678" max="6678" width="11.44140625" style="447" customWidth="1"/>
    <col min="6679" max="6680" width="5.6640625" style="447" customWidth="1"/>
    <col min="6681" max="6681" width="11.44140625" style="447" customWidth="1"/>
    <col min="6682" max="6682" width="2" style="447" customWidth="1"/>
    <col min="6683" max="6683" width="0.88671875" style="447" customWidth="1"/>
    <col min="6684" max="6912" width="0" style="447" hidden="1"/>
    <col min="6913" max="6913" width="1" style="447" customWidth="1"/>
    <col min="6914" max="6914" width="1.6640625" style="447" customWidth="1"/>
    <col min="6915" max="6915" width="5.5546875" style="447" customWidth="1"/>
    <col min="6916" max="6916" width="3.88671875" style="447" customWidth="1"/>
    <col min="6917" max="6917" width="5.6640625" style="447" customWidth="1"/>
    <col min="6918" max="6918" width="2.44140625" style="447" customWidth="1"/>
    <col min="6919" max="6919" width="4.44140625" style="447" customWidth="1"/>
    <col min="6920" max="6920" width="5" style="447" customWidth="1"/>
    <col min="6921" max="6921" width="1.6640625" style="447" customWidth="1"/>
    <col min="6922" max="6922" width="10.44140625" style="447" customWidth="1"/>
    <col min="6923" max="6923" width="9.6640625" style="447" customWidth="1"/>
    <col min="6924" max="6924" width="10.5546875" style="447" customWidth="1"/>
    <col min="6925" max="6925" width="22.33203125" style="447" customWidth="1"/>
    <col min="6926" max="6926" width="11.109375" style="447" customWidth="1"/>
    <col min="6927" max="6927" width="6.109375" style="447" customWidth="1"/>
    <col min="6928" max="6928" width="15" style="447" customWidth="1"/>
    <col min="6929" max="6930" width="5.6640625" style="447" customWidth="1"/>
    <col min="6931" max="6931" width="13" style="447" customWidth="1"/>
    <col min="6932" max="6933" width="5.6640625" style="447" customWidth="1"/>
    <col min="6934" max="6934" width="11.44140625" style="447" customWidth="1"/>
    <col min="6935" max="6936" width="5.6640625" style="447" customWidth="1"/>
    <col min="6937" max="6937" width="11.44140625" style="447" customWidth="1"/>
    <col min="6938" max="6938" width="2" style="447" customWidth="1"/>
    <col min="6939" max="6939" width="0.88671875" style="447" customWidth="1"/>
    <col min="6940" max="7168" width="0" style="447" hidden="1"/>
    <col min="7169" max="7169" width="1" style="447" customWidth="1"/>
    <col min="7170" max="7170" width="1.6640625" style="447" customWidth="1"/>
    <col min="7171" max="7171" width="5.5546875" style="447" customWidth="1"/>
    <col min="7172" max="7172" width="3.88671875" style="447" customWidth="1"/>
    <col min="7173" max="7173" width="5.6640625" style="447" customWidth="1"/>
    <col min="7174" max="7174" width="2.44140625" style="447" customWidth="1"/>
    <col min="7175" max="7175" width="4.44140625" style="447" customWidth="1"/>
    <col min="7176" max="7176" width="5" style="447" customWidth="1"/>
    <col min="7177" max="7177" width="1.6640625" style="447" customWidth="1"/>
    <col min="7178" max="7178" width="10.44140625" style="447" customWidth="1"/>
    <col min="7179" max="7179" width="9.6640625" style="447" customWidth="1"/>
    <col min="7180" max="7180" width="10.5546875" style="447" customWidth="1"/>
    <col min="7181" max="7181" width="22.33203125" style="447" customWidth="1"/>
    <col min="7182" max="7182" width="11.109375" style="447" customWidth="1"/>
    <col min="7183" max="7183" width="6.109375" style="447" customWidth="1"/>
    <col min="7184" max="7184" width="15" style="447" customWidth="1"/>
    <col min="7185" max="7186" width="5.6640625" style="447" customWidth="1"/>
    <col min="7187" max="7187" width="13" style="447" customWidth="1"/>
    <col min="7188" max="7189" width="5.6640625" style="447" customWidth="1"/>
    <col min="7190" max="7190" width="11.44140625" style="447" customWidth="1"/>
    <col min="7191" max="7192" width="5.6640625" style="447" customWidth="1"/>
    <col min="7193" max="7193" width="11.44140625" style="447" customWidth="1"/>
    <col min="7194" max="7194" width="2" style="447" customWidth="1"/>
    <col min="7195" max="7195" width="0.88671875" style="447" customWidth="1"/>
    <col min="7196" max="7424" width="0" style="447" hidden="1"/>
    <col min="7425" max="7425" width="1" style="447" customWidth="1"/>
    <col min="7426" max="7426" width="1.6640625" style="447" customWidth="1"/>
    <col min="7427" max="7427" width="5.5546875" style="447" customWidth="1"/>
    <col min="7428" max="7428" width="3.88671875" style="447" customWidth="1"/>
    <col min="7429" max="7429" width="5.6640625" style="447" customWidth="1"/>
    <col min="7430" max="7430" width="2.44140625" style="447" customWidth="1"/>
    <col min="7431" max="7431" width="4.44140625" style="447" customWidth="1"/>
    <col min="7432" max="7432" width="5" style="447" customWidth="1"/>
    <col min="7433" max="7433" width="1.6640625" style="447" customWidth="1"/>
    <col min="7434" max="7434" width="10.44140625" style="447" customWidth="1"/>
    <col min="7435" max="7435" width="9.6640625" style="447" customWidth="1"/>
    <col min="7436" max="7436" width="10.5546875" style="447" customWidth="1"/>
    <col min="7437" max="7437" width="22.33203125" style="447" customWidth="1"/>
    <col min="7438" max="7438" width="11.109375" style="447" customWidth="1"/>
    <col min="7439" max="7439" width="6.109375" style="447" customWidth="1"/>
    <col min="7440" max="7440" width="15" style="447" customWidth="1"/>
    <col min="7441" max="7442" width="5.6640625" style="447" customWidth="1"/>
    <col min="7443" max="7443" width="13" style="447" customWidth="1"/>
    <col min="7444" max="7445" width="5.6640625" style="447" customWidth="1"/>
    <col min="7446" max="7446" width="11.44140625" style="447" customWidth="1"/>
    <col min="7447" max="7448" width="5.6640625" style="447" customWidth="1"/>
    <col min="7449" max="7449" width="11.44140625" style="447" customWidth="1"/>
    <col min="7450" max="7450" width="2" style="447" customWidth="1"/>
    <col min="7451" max="7451" width="0.88671875" style="447" customWidth="1"/>
    <col min="7452" max="7680" width="0" style="447" hidden="1"/>
    <col min="7681" max="7681" width="1" style="447" customWidth="1"/>
    <col min="7682" max="7682" width="1.6640625" style="447" customWidth="1"/>
    <col min="7683" max="7683" width="5.5546875" style="447" customWidth="1"/>
    <col min="7684" max="7684" width="3.88671875" style="447" customWidth="1"/>
    <col min="7685" max="7685" width="5.6640625" style="447" customWidth="1"/>
    <col min="7686" max="7686" width="2.44140625" style="447" customWidth="1"/>
    <col min="7687" max="7687" width="4.44140625" style="447" customWidth="1"/>
    <col min="7688" max="7688" width="5" style="447" customWidth="1"/>
    <col min="7689" max="7689" width="1.6640625" style="447" customWidth="1"/>
    <col min="7690" max="7690" width="10.44140625" style="447" customWidth="1"/>
    <col min="7691" max="7691" width="9.6640625" style="447" customWidth="1"/>
    <col min="7692" max="7692" width="10.5546875" style="447" customWidth="1"/>
    <col min="7693" max="7693" width="22.33203125" style="447" customWidth="1"/>
    <col min="7694" max="7694" width="11.109375" style="447" customWidth="1"/>
    <col min="7695" max="7695" width="6.109375" style="447" customWidth="1"/>
    <col min="7696" max="7696" width="15" style="447" customWidth="1"/>
    <col min="7697" max="7698" width="5.6640625" style="447" customWidth="1"/>
    <col min="7699" max="7699" width="13" style="447" customWidth="1"/>
    <col min="7700" max="7701" width="5.6640625" style="447" customWidth="1"/>
    <col min="7702" max="7702" width="11.44140625" style="447" customWidth="1"/>
    <col min="7703" max="7704" width="5.6640625" style="447" customWidth="1"/>
    <col min="7705" max="7705" width="11.44140625" style="447" customWidth="1"/>
    <col min="7706" max="7706" width="2" style="447" customWidth="1"/>
    <col min="7707" max="7707" width="0.88671875" style="447" customWidth="1"/>
    <col min="7708" max="7936" width="0" style="447" hidden="1"/>
    <col min="7937" max="7937" width="1" style="447" customWidth="1"/>
    <col min="7938" max="7938" width="1.6640625" style="447" customWidth="1"/>
    <col min="7939" max="7939" width="5.5546875" style="447" customWidth="1"/>
    <col min="7940" max="7940" width="3.88671875" style="447" customWidth="1"/>
    <col min="7941" max="7941" width="5.6640625" style="447" customWidth="1"/>
    <col min="7942" max="7942" width="2.44140625" style="447" customWidth="1"/>
    <col min="7943" max="7943" width="4.44140625" style="447" customWidth="1"/>
    <col min="7944" max="7944" width="5" style="447" customWidth="1"/>
    <col min="7945" max="7945" width="1.6640625" style="447" customWidth="1"/>
    <col min="7946" max="7946" width="10.44140625" style="447" customWidth="1"/>
    <col min="7947" max="7947" width="9.6640625" style="447" customWidth="1"/>
    <col min="7948" max="7948" width="10.5546875" style="447" customWidth="1"/>
    <col min="7949" max="7949" width="22.33203125" style="447" customWidth="1"/>
    <col min="7950" max="7950" width="11.109375" style="447" customWidth="1"/>
    <col min="7951" max="7951" width="6.109375" style="447" customWidth="1"/>
    <col min="7952" max="7952" width="15" style="447" customWidth="1"/>
    <col min="7953" max="7954" width="5.6640625" style="447" customWidth="1"/>
    <col min="7955" max="7955" width="13" style="447" customWidth="1"/>
    <col min="7956" max="7957" width="5.6640625" style="447" customWidth="1"/>
    <col min="7958" max="7958" width="11.44140625" style="447" customWidth="1"/>
    <col min="7959" max="7960" width="5.6640625" style="447" customWidth="1"/>
    <col min="7961" max="7961" width="11.44140625" style="447" customWidth="1"/>
    <col min="7962" max="7962" width="2" style="447" customWidth="1"/>
    <col min="7963" max="7963" width="0.88671875" style="447" customWidth="1"/>
    <col min="7964" max="8192" width="0" style="447" hidden="1"/>
    <col min="8193" max="8193" width="1" style="447" customWidth="1"/>
    <col min="8194" max="8194" width="1.6640625" style="447" customWidth="1"/>
    <col min="8195" max="8195" width="5.5546875" style="447" customWidth="1"/>
    <col min="8196" max="8196" width="3.88671875" style="447" customWidth="1"/>
    <col min="8197" max="8197" width="5.6640625" style="447" customWidth="1"/>
    <col min="8198" max="8198" width="2.44140625" style="447" customWidth="1"/>
    <col min="8199" max="8199" width="4.44140625" style="447" customWidth="1"/>
    <col min="8200" max="8200" width="5" style="447" customWidth="1"/>
    <col min="8201" max="8201" width="1.6640625" style="447" customWidth="1"/>
    <col min="8202" max="8202" width="10.44140625" style="447" customWidth="1"/>
    <col min="8203" max="8203" width="9.6640625" style="447" customWidth="1"/>
    <col min="8204" max="8204" width="10.5546875" style="447" customWidth="1"/>
    <col min="8205" max="8205" width="22.33203125" style="447" customWidth="1"/>
    <col min="8206" max="8206" width="11.109375" style="447" customWidth="1"/>
    <col min="8207" max="8207" width="6.109375" style="447" customWidth="1"/>
    <col min="8208" max="8208" width="15" style="447" customWidth="1"/>
    <col min="8209" max="8210" width="5.6640625" style="447" customWidth="1"/>
    <col min="8211" max="8211" width="13" style="447" customWidth="1"/>
    <col min="8212" max="8213" width="5.6640625" style="447" customWidth="1"/>
    <col min="8214" max="8214" width="11.44140625" style="447" customWidth="1"/>
    <col min="8215" max="8216" width="5.6640625" style="447" customWidth="1"/>
    <col min="8217" max="8217" width="11.44140625" style="447" customWidth="1"/>
    <col min="8218" max="8218" width="2" style="447" customWidth="1"/>
    <col min="8219" max="8219" width="0.88671875" style="447" customWidth="1"/>
    <col min="8220" max="8448" width="0" style="447" hidden="1"/>
    <col min="8449" max="8449" width="1" style="447" customWidth="1"/>
    <col min="8450" max="8450" width="1.6640625" style="447" customWidth="1"/>
    <col min="8451" max="8451" width="5.5546875" style="447" customWidth="1"/>
    <col min="8452" max="8452" width="3.88671875" style="447" customWidth="1"/>
    <col min="8453" max="8453" width="5.6640625" style="447" customWidth="1"/>
    <col min="8454" max="8454" width="2.44140625" style="447" customWidth="1"/>
    <col min="8455" max="8455" width="4.44140625" style="447" customWidth="1"/>
    <col min="8456" max="8456" width="5" style="447" customWidth="1"/>
    <col min="8457" max="8457" width="1.6640625" style="447" customWidth="1"/>
    <col min="8458" max="8458" width="10.44140625" style="447" customWidth="1"/>
    <col min="8459" max="8459" width="9.6640625" style="447" customWidth="1"/>
    <col min="8460" max="8460" width="10.5546875" style="447" customWidth="1"/>
    <col min="8461" max="8461" width="22.33203125" style="447" customWidth="1"/>
    <col min="8462" max="8462" width="11.109375" style="447" customWidth="1"/>
    <col min="8463" max="8463" width="6.109375" style="447" customWidth="1"/>
    <col min="8464" max="8464" width="15" style="447" customWidth="1"/>
    <col min="8465" max="8466" width="5.6640625" style="447" customWidth="1"/>
    <col min="8467" max="8467" width="13" style="447" customWidth="1"/>
    <col min="8468" max="8469" width="5.6640625" style="447" customWidth="1"/>
    <col min="8470" max="8470" width="11.44140625" style="447" customWidth="1"/>
    <col min="8471" max="8472" width="5.6640625" style="447" customWidth="1"/>
    <col min="8473" max="8473" width="11.44140625" style="447" customWidth="1"/>
    <col min="8474" max="8474" width="2" style="447" customWidth="1"/>
    <col min="8475" max="8475" width="0.88671875" style="447" customWidth="1"/>
    <col min="8476" max="8704" width="0" style="447" hidden="1"/>
    <col min="8705" max="8705" width="1" style="447" customWidth="1"/>
    <col min="8706" max="8706" width="1.6640625" style="447" customWidth="1"/>
    <col min="8707" max="8707" width="5.5546875" style="447" customWidth="1"/>
    <col min="8708" max="8708" width="3.88671875" style="447" customWidth="1"/>
    <col min="8709" max="8709" width="5.6640625" style="447" customWidth="1"/>
    <col min="8710" max="8710" width="2.44140625" style="447" customWidth="1"/>
    <col min="8711" max="8711" width="4.44140625" style="447" customWidth="1"/>
    <col min="8712" max="8712" width="5" style="447" customWidth="1"/>
    <col min="8713" max="8713" width="1.6640625" style="447" customWidth="1"/>
    <col min="8714" max="8714" width="10.44140625" style="447" customWidth="1"/>
    <col min="8715" max="8715" width="9.6640625" style="447" customWidth="1"/>
    <col min="8716" max="8716" width="10.5546875" style="447" customWidth="1"/>
    <col min="8717" max="8717" width="22.33203125" style="447" customWidth="1"/>
    <col min="8718" max="8718" width="11.109375" style="447" customWidth="1"/>
    <col min="8719" max="8719" width="6.109375" style="447" customWidth="1"/>
    <col min="8720" max="8720" width="15" style="447" customWidth="1"/>
    <col min="8721" max="8722" width="5.6640625" style="447" customWidth="1"/>
    <col min="8723" max="8723" width="13" style="447" customWidth="1"/>
    <col min="8724" max="8725" width="5.6640625" style="447" customWidth="1"/>
    <col min="8726" max="8726" width="11.44140625" style="447" customWidth="1"/>
    <col min="8727" max="8728" width="5.6640625" style="447" customWidth="1"/>
    <col min="8729" max="8729" width="11.44140625" style="447" customWidth="1"/>
    <col min="8730" max="8730" width="2" style="447" customWidth="1"/>
    <col min="8731" max="8731" width="0.88671875" style="447" customWidth="1"/>
    <col min="8732" max="8960" width="0" style="447" hidden="1"/>
    <col min="8961" max="8961" width="1" style="447" customWidth="1"/>
    <col min="8962" max="8962" width="1.6640625" style="447" customWidth="1"/>
    <col min="8963" max="8963" width="5.5546875" style="447" customWidth="1"/>
    <col min="8964" max="8964" width="3.88671875" style="447" customWidth="1"/>
    <col min="8965" max="8965" width="5.6640625" style="447" customWidth="1"/>
    <col min="8966" max="8966" width="2.44140625" style="447" customWidth="1"/>
    <col min="8967" max="8967" width="4.44140625" style="447" customWidth="1"/>
    <col min="8968" max="8968" width="5" style="447" customWidth="1"/>
    <col min="8969" max="8969" width="1.6640625" style="447" customWidth="1"/>
    <col min="8970" max="8970" width="10.44140625" style="447" customWidth="1"/>
    <col min="8971" max="8971" width="9.6640625" style="447" customWidth="1"/>
    <col min="8972" max="8972" width="10.5546875" style="447" customWidth="1"/>
    <col min="8973" max="8973" width="22.33203125" style="447" customWidth="1"/>
    <col min="8974" max="8974" width="11.109375" style="447" customWidth="1"/>
    <col min="8975" max="8975" width="6.109375" style="447" customWidth="1"/>
    <col min="8976" max="8976" width="15" style="447" customWidth="1"/>
    <col min="8977" max="8978" width="5.6640625" style="447" customWidth="1"/>
    <col min="8979" max="8979" width="13" style="447" customWidth="1"/>
    <col min="8980" max="8981" width="5.6640625" style="447" customWidth="1"/>
    <col min="8982" max="8982" width="11.44140625" style="447" customWidth="1"/>
    <col min="8983" max="8984" width="5.6640625" style="447" customWidth="1"/>
    <col min="8985" max="8985" width="11.44140625" style="447" customWidth="1"/>
    <col min="8986" max="8986" width="2" style="447" customWidth="1"/>
    <col min="8987" max="8987" width="0.88671875" style="447" customWidth="1"/>
    <col min="8988" max="9216" width="0" style="447" hidden="1"/>
    <col min="9217" max="9217" width="1" style="447" customWidth="1"/>
    <col min="9218" max="9218" width="1.6640625" style="447" customWidth="1"/>
    <col min="9219" max="9219" width="5.5546875" style="447" customWidth="1"/>
    <col min="9220" max="9220" width="3.88671875" style="447" customWidth="1"/>
    <col min="9221" max="9221" width="5.6640625" style="447" customWidth="1"/>
    <col min="9222" max="9222" width="2.44140625" style="447" customWidth="1"/>
    <col min="9223" max="9223" width="4.44140625" style="447" customWidth="1"/>
    <col min="9224" max="9224" width="5" style="447" customWidth="1"/>
    <col min="9225" max="9225" width="1.6640625" style="447" customWidth="1"/>
    <col min="9226" max="9226" width="10.44140625" style="447" customWidth="1"/>
    <col min="9227" max="9227" width="9.6640625" style="447" customWidth="1"/>
    <col min="9228" max="9228" width="10.5546875" style="447" customWidth="1"/>
    <col min="9229" max="9229" width="22.33203125" style="447" customWidth="1"/>
    <col min="9230" max="9230" width="11.109375" style="447" customWidth="1"/>
    <col min="9231" max="9231" width="6.109375" style="447" customWidth="1"/>
    <col min="9232" max="9232" width="15" style="447" customWidth="1"/>
    <col min="9233" max="9234" width="5.6640625" style="447" customWidth="1"/>
    <col min="9235" max="9235" width="13" style="447" customWidth="1"/>
    <col min="9236" max="9237" width="5.6640625" style="447" customWidth="1"/>
    <col min="9238" max="9238" width="11.44140625" style="447" customWidth="1"/>
    <col min="9239" max="9240" width="5.6640625" style="447" customWidth="1"/>
    <col min="9241" max="9241" width="11.44140625" style="447" customWidth="1"/>
    <col min="9242" max="9242" width="2" style="447" customWidth="1"/>
    <col min="9243" max="9243" width="0.88671875" style="447" customWidth="1"/>
    <col min="9244" max="9472" width="0" style="447" hidden="1"/>
    <col min="9473" max="9473" width="1" style="447" customWidth="1"/>
    <col min="9474" max="9474" width="1.6640625" style="447" customWidth="1"/>
    <col min="9475" max="9475" width="5.5546875" style="447" customWidth="1"/>
    <col min="9476" max="9476" width="3.88671875" style="447" customWidth="1"/>
    <col min="9477" max="9477" width="5.6640625" style="447" customWidth="1"/>
    <col min="9478" max="9478" width="2.44140625" style="447" customWidth="1"/>
    <col min="9479" max="9479" width="4.44140625" style="447" customWidth="1"/>
    <col min="9480" max="9480" width="5" style="447" customWidth="1"/>
    <col min="9481" max="9481" width="1.6640625" style="447" customWidth="1"/>
    <col min="9482" max="9482" width="10.44140625" style="447" customWidth="1"/>
    <col min="9483" max="9483" width="9.6640625" style="447" customWidth="1"/>
    <col min="9484" max="9484" width="10.5546875" style="447" customWidth="1"/>
    <col min="9485" max="9485" width="22.33203125" style="447" customWidth="1"/>
    <col min="9486" max="9486" width="11.109375" style="447" customWidth="1"/>
    <col min="9487" max="9487" width="6.109375" style="447" customWidth="1"/>
    <col min="9488" max="9488" width="15" style="447" customWidth="1"/>
    <col min="9489" max="9490" width="5.6640625" style="447" customWidth="1"/>
    <col min="9491" max="9491" width="13" style="447" customWidth="1"/>
    <col min="9492" max="9493" width="5.6640625" style="447" customWidth="1"/>
    <col min="9494" max="9494" width="11.44140625" style="447" customWidth="1"/>
    <col min="9495" max="9496" width="5.6640625" style="447" customWidth="1"/>
    <col min="9497" max="9497" width="11.44140625" style="447" customWidth="1"/>
    <col min="9498" max="9498" width="2" style="447" customWidth="1"/>
    <col min="9499" max="9499" width="0.88671875" style="447" customWidth="1"/>
    <col min="9500" max="9728" width="0" style="447" hidden="1"/>
    <col min="9729" max="9729" width="1" style="447" customWidth="1"/>
    <col min="9730" max="9730" width="1.6640625" style="447" customWidth="1"/>
    <col min="9731" max="9731" width="5.5546875" style="447" customWidth="1"/>
    <col min="9732" max="9732" width="3.88671875" style="447" customWidth="1"/>
    <col min="9733" max="9733" width="5.6640625" style="447" customWidth="1"/>
    <col min="9734" max="9734" width="2.44140625" style="447" customWidth="1"/>
    <col min="9735" max="9735" width="4.44140625" style="447" customWidth="1"/>
    <col min="9736" max="9736" width="5" style="447" customWidth="1"/>
    <col min="9737" max="9737" width="1.6640625" style="447" customWidth="1"/>
    <col min="9738" max="9738" width="10.44140625" style="447" customWidth="1"/>
    <col min="9739" max="9739" width="9.6640625" style="447" customWidth="1"/>
    <col min="9740" max="9740" width="10.5546875" style="447" customWidth="1"/>
    <col min="9741" max="9741" width="22.33203125" style="447" customWidth="1"/>
    <col min="9742" max="9742" width="11.109375" style="447" customWidth="1"/>
    <col min="9743" max="9743" width="6.109375" style="447" customWidth="1"/>
    <col min="9744" max="9744" width="15" style="447" customWidth="1"/>
    <col min="9745" max="9746" width="5.6640625" style="447" customWidth="1"/>
    <col min="9747" max="9747" width="13" style="447" customWidth="1"/>
    <col min="9748" max="9749" width="5.6640625" style="447" customWidth="1"/>
    <col min="9750" max="9750" width="11.44140625" style="447" customWidth="1"/>
    <col min="9751" max="9752" width="5.6640625" style="447" customWidth="1"/>
    <col min="9753" max="9753" width="11.44140625" style="447" customWidth="1"/>
    <col min="9754" max="9754" width="2" style="447" customWidth="1"/>
    <col min="9755" max="9755" width="0.88671875" style="447" customWidth="1"/>
    <col min="9756" max="9984" width="0" style="447" hidden="1"/>
    <col min="9985" max="9985" width="1" style="447" customWidth="1"/>
    <col min="9986" max="9986" width="1.6640625" style="447" customWidth="1"/>
    <col min="9987" max="9987" width="5.5546875" style="447" customWidth="1"/>
    <col min="9988" max="9988" width="3.88671875" style="447" customWidth="1"/>
    <col min="9989" max="9989" width="5.6640625" style="447" customWidth="1"/>
    <col min="9990" max="9990" width="2.44140625" style="447" customWidth="1"/>
    <col min="9991" max="9991" width="4.44140625" style="447" customWidth="1"/>
    <col min="9992" max="9992" width="5" style="447" customWidth="1"/>
    <col min="9993" max="9993" width="1.6640625" style="447" customWidth="1"/>
    <col min="9994" max="9994" width="10.44140625" style="447" customWidth="1"/>
    <col min="9995" max="9995" width="9.6640625" style="447" customWidth="1"/>
    <col min="9996" max="9996" width="10.5546875" style="447" customWidth="1"/>
    <col min="9997" max="9997" width="22.33203125" style="447" customWidth="1"/>
    <col min="9998" max="9998" width="11.109375" style="447" customWidth="1"/>
    <col min="9999" max="9999" width="6.109375" style="447" customWidth="1"/>
    <col min="10000" max="10000" width="15" style="447" customWidth="1"/>
    <col min="10001" max="10002" width="5.6640625" style="447" customWidth="1"/>
    <col min="10003" max="10003" width="13" style="447" customWidth="1"/>
    <col min="10004" max="10005" width="5.6640625" style="447" customWidth="1"/>
    <col min="10006" max="10006" width="11.44140625" style="447" customWidth="1"/>
    <col min="10007" max="10008" width="5.6640625" style="447" customWidth="1"/>
    <col min="10009" max="10009" width="11.44140625" style="447" customWidth="1"/>
    <col min="10010" max="10010" width="2" style="447" customWidth="1"/>
    <col min="10011" max="10011" width="0.88671875" style="447" customWidth="1"/>
    <col min="10012" max="10240" width="0" style="447" hidden="1"/>
    <col min="10241" max="10241" width="1" style="447" customWidth="1"/>
    <col min="10242" max="10242" width="1.6640625" style="447" customWidth="1"/>
    <col min="10243" max="10243" width="5.5546875" style="447" customWidth="1"/>
    <col min="10244" max="10244" width="3.88671875" style="447" customWidth="1"/>
    <col min="10245" max="10245" width="5.6640625" style="447" customWidth="1"/>
    <col min="10246" max="10246" width="2.44140625" style="447" customWidth="1"/>
    <col min="10247" max="10247" width="4.44140625" style="447" customWidth="1"/>
    <col min="10248" max="10248" width="5" style="447" customWidth="1"/>
    <col min="10249" max="10249" width="1.6640625" style="447" customWidth="1"/>
    <col min="10250" max="10250" width="10.44140625" style="447" customWidth="1"/>
    <col min="10251" max="10251" width="9.6640625" style="447" customWidth="1"/>
    <col min="10252" max="10252" width="10.5546875" style="447" customWidth="1"/>
    <col min="10253" max="10253" width="22.33203125" style="447" customWidth="1"/>
    <col min="10254" max="10254" width="11.109375" style="447" customWidth="1"/>
    <col min="10255" max="10255" width="6.109375" style="447" customWidth="1"/>
    <col min="10256" max="10256" width="15" style="447" customWidth="1"/>
    <col min="10257" max="10258" width="5.6640625" style="447" customWidth="1"/>
    <col min="10259" max="10259" width="13" style="447" customWidth="1"/>
    <col min="10260" max="10261" width="5.6640625" style="447" customWidth="1"/>
    <col min="10262" max="10262" width="11.44140625" style="447" customWidth="1"/>
    <col min="10263" max="10264" width="5.6640625" style="447" customWidth="1"/>
    <col min="10265" max="10265" width="11.44140625" style="447" customWidth="1"/>
    <col min="10266" max="10266" width="2" style="447" customWidth="1"/>
    <col min="10267" max="10267" width="0.88671875" style="447" customWidth="1"/>
    <col min="10268" max="10496" width="0" style="447" hidden="1"/>
    <col min="10497" max="10497" width="1" style="447" customWidth="1"/>
    <col min="10498" max="10498" width="1.6640625" style="447" customWidth="1"/>
    <col min="10499" max="10499" width="5.5546875" style="447" customWidth="1"/>
    <col min="10500" max="10500" width="3.88671875" style="447" customWidth="1"/>
    <col min="10501" max="10501" width="5.6640625" style="447" customWidth="1"/>
    <col min="10502" max="10502" width="2.44140625" style="447" customWidth="1"/>
    <col min="10503" max="10503" width="4.44140625" style="447" customWidth="1"/>
    <col min="10504" max="10504" width="5" style="447" customWidth="1"/>
    <col min="10505" max="10505" width="1.6640625" style="447" customWidth="1"/>
    <col min="10506" max="10506" width="10.44140625" style="447" customWidth="1"/>
    <col min="10507" max="10507" width="9.6640625" style="447" customWidth="1"/>
    <col min="10508" max="10508" width="10.5546875" style="447" customWidth="1"/>
    <col min="10509" max="10509" width="22.33203125" style="447" customWidth="1"/>
    <col min="10510" max="10510" width="11.109375" style="447" customWidth="1"/>
    <col min="10511" max="10511" width="6.109375" style="447" customWidth="1"/>
    <col min="10512" max="10512" width="15" style="447" customWidth="1"/>
    <col min="10513" max="10514" width="5.6640625" style="447" customWidth="1"/>
    <col min="10515" max="10515" width="13" style="447" customWidth="1"/>
    <col min="10516" max="10517" width="5.6640625" style="447" customWidth="1"/>
    <col min="10518" max="10518" width="11.44140625" style="447" customWidth="1"/>
    <col min="10519" max="10520" width="5.6640625" style="447" customWidth="1"/>
    <col min="10521" max="10521" width="11.44140625" style="447" customWidth="1"/>
    <col min="10522" max="10522" width="2" style="447" customWidth="1"/>
    <col min="10523" max="10523" width="0.88671875" style="447" customWidth="1"/>
    <col min="10524" max="10752" width="0" style="447" hidden="1"/>
    <col min="10753" max="10753" width="1" style="447" customWidth="1"/>
    <col min="10754" max="10754" width="1.6640625" style="447" customWidth="1"/>
    <col min="10755" max="10755" width="5.5546875" style="447" customWidth="1"/>
    <col min="10756" max="10756" width="3.88671875" style="447" customWidth="1"/>
    <col min="10757" max="10757" width="5.6640625" style="447" customWidth="1"/>
    <col min="10758" max="10758" width="2.44140625" style="447" customWidth="1"/>
    <col min="10759" max="10759" width="4.44140625" style="447" customWidth="1"/>
    <col min="10760" max="10760" width="5" style="447" customWidth="1"/>
    <col min="10761" max="10761" width="1.6640625" style="447" customWidth="1"/>
    <col min="10762" max="10762" width="10.44140625" style="447" customWidth="1"/>
    <col min="10763" max="10763" width="9.6640625" style="447" customWidth="1"/>
    <col min="10764" max="10764" width="10.5546875" style="447" customWidth="1"/>
    <col min="10765" max="10765" width="22.33203125" style="447" customWidth="1"/>
    <col min="10766" max="10766" width="11.109375" style="447" customWidth="1"/>
    <col min="10767" max="10767" width="6.109375" style="447" customWidth="1"/>
    <col min="10768" max="10768" width="15" style="447" customWidth="1"/>
    <col min="10769" max="10770" width="5.6640625" style="447" customWidth="1"/>
    <col min="10771" max="10771" width="13" style="447" customWidth="1"/>
    <col min="10772" max="10773" width="5.6640625" style="447" customWidth="1"/>
    <col min="10774" max="10774" width="11.44140625" style="447" customWidth="1"/>
    <col min="10775" max="10776" width="5.6640625" style="447" customWidth="1"/>
    <col min="10777" max="10777" width="11.44140625" style="447" customWidth="1"/>
    <col min="10778" max="10778" width="2" style="447" customWidth="1"/>
    <col min="10779" max="10779" width="0.88671875" style="447" customWidth="1"/>
    <col min="10780" max="11008" width="0" style="447" hidden="1"/>
    <col min="11009" max="11009" width="1" style="447" customWidth="1"/>
    <col min="11010" max="11010" width="1.6640625" style="447" customWidth="1"/>
    <col min="11011" max="11011" width="5.5546875" style="447" customWidth="1"/>
    <col min="11012" max="11012" width="3.88671875" style="447" customWidth="1"/>
    <col min="11013" max="11013" width="5.6640625" style="447" customWidth="1"/>
    <col min="11014" max="11014" width="2.44140625" style="447" customWidth="1"/>
    <col min="11015" max="11015" width="4.44140625" style="447" customWidth="1"/>
    <col min="11016" max="11016" width="5" style="447" customWidth="1"/>
    <col min="11017" max="11017" width="1.6640625" style="447" customWidth="1"/>
    <col min="11018" max="11018" width="10.44140625" style="447" customWidth="1"/>
    <col min="11019" max="11019" width="9.6640625" style="447" customWidth="1"/>
    <col min="11020" max="11020" width="10.5546875" style="447" customWidth="1"/>
    <col min="11021" max="11021" width="22.33203125" style="447" customWidth="1"/>
    <col min="11022" max="11022" width="11.109375" style="447" customWidth="1"/>
    <col min="11023" max="11023" width="6.109375" style="447" customWidth="1"/>
    <col min="11024" max="11024" width="15" style="447" customWidth="1"/>
    <col min="11025" max="11026" width="5.6640625" style="447" customWidth="1"/>
    <col min="11027" max="11027" width="13" style="447" customWidth="1"/>
    <col min="11028" max="11029" width="5.6640625" style="447" customWidth="1"/>
    <col min="11030" max="11030" width="11.44140625" style="447" customWidth="1"/>
    <col min="11031" max="11032" width="5.6640625" style="447" customWidth="1"/>
    <col min="11033" max="11033" width="11.44140625" style="447" customWidth="1"/>
    <col min="11034" max="11034" width="2" style="447" customWidth="1"/>
    <col min="11035" max="11035" width="0.88671875" style="447" customWidth="1"/>
    <col min="11036" max="11264" width="0" style="447" hidden="1"/>
    <col min="11265" max="11265" width="1" style="447" customWidth="1"/>
    <col min="11266" max="11266" width="1.6640625" style="447" customWidth="1"/>
    <col min="11267" max="11267" width="5.5546875" style="447" customWidth="1"/>
    <col min="11268" max="11268" width="3.88671875" style="447" customWidth="1"/>
    <col min="11269" max="11269" width="5.6640625" style="447" customWidth="1"/>
    <col min="11270" max="11270" width="2.44140625" style="447" customWidth="1"/>
    <col min="11271" max="11271" width="4.44140625" style="447" customWidth="1"/>
    <col min="11272" max="11272" width="5" style="447" customWidth="1"/>
    <col min="11273" max="11273" width="1.6640625" style="447" customWidth="1"/>
    <col min="11274" max="11274" width="10.44140625" style="447" customWidth="1"/>
    <col min="11275" max="11275" width="9.6640625" style="447" customWidth="1"/>
    <col min="11276" max="11276" width="10.5546875" style="447" customWidth="1"/>
    <col min="11277" max="11277" width="22.33203125" style="447" customWidth="1"/>
    <col min="11278" max="11278" width="11.109375" style="447" customWidth="1"/>
    <col min="11279" max="11279" width="6.109375" style="447" customWidth="1"/>
    <col min="11280" max="11280" width="15" style="447" customWidth="1"/>
    <col min="11281" max="11282" width="5.6640625" style="447" customWidth="1"/>
    <col min="11283" max="11283" width="13" style="447" customWidth="1"/>
    <col min="11284" max="11285" width="5.6640625" style="447" customWidth="1"/>
    <col min="11286" max="11286" width="11.44140625" style="447" customWidth="1"/>
    <col min="11287" max="11288" width="5.6640625" style="447" customWidth="1"/>
    <col min="11289" max="11289" width="11.44140625" style="447" customWidth="1"/>
    <col min="11290" max="11290" width="2" style="447" customWidth="1"/>
    <col min="11291" max="11291" width="0.88671875" style="447" customWidth="1"/>
    <col min="11292" max="11520" width="0" style="447" hidden="1"/>
    <col min="11521" max="11521" width="1" style="447" customWidth="1"/>
    <col min="11522" max="11522" width="1.6640625" style="447" customWidth="1"/>
    <col min="11523" max="11523" width="5.5546875" style="447" customWidth="1"/>
    <col min="11524" max="11524" width="3.88671875" style="447" customWidth="1"/>
    <col min="11525" max="11525" width="5.6640625" style="447" customWidth="1"/>
    <col min="11526" max="11526" width="2.44140625" style="447" customWidth="1"/>
    <col min="11527" max="11527" width="4.44140625" style="447" customWidth="1"/>
    <col min="11528" max="11528" width="5" style="447" customWidth="1"/>
    <col min="11529" max="11529" width="1.6640625" style="447" customWidth="1"/>
    <col min="11530" max="11530" width="10.44140625" style="447" customWidth="1"/>
    <col min="11531" max="11531" width="9.6640625" style="447" customWidth="1"/>
    <col min="11532" max="11532" width="10.5546875" style="447" customWidth="1"/>
    <col min="11533" max="11533" width="22.33203125" style="447" customWidth="1"/>
    <col min="11534" max="11534" width="11.109375" style="447" customWidth="1"/>
    <col min="11535" max="11535" width="6.109375" style="447" customWidth="1"/>
    <col min="11536" max="11536" width="15" style="447" customWidth="1"/>
    <col min="11537" max="11538" width="5.6640625" style="447" customWidth="1"/>
    <col min="11539" max="11539" width="13" style="447" customWidth="1"/>
    <col min="11540" max="11541" width="5.6640625" style="447" customWidth="1"/>
    <col min="11542" max="11542" width="11.44140625" style="447" customWidth="1"/>
    <col min="11543" max="11544" width="5.6640625" style="447" customWidth="1"/>
    <col min="11545" max="11545" width="11.44140625" style="447" customWidth="1"/>
    <col min="11546" max="11546" width="2" style="447" customWidth="1"/>
    <col min="11547" max="11547" width="0.88671875" style="447" customWidth="1"/>
    <col min="11548" max="11776" width="0" style="447" hidden="1"/>
    <col min="11777" max="11777" width="1" style="447" customWidth="1"/>
    <col min="11778" max="11778" width="1.6640625" style="447" customWidth="1"/>
    <col min="11779" max="11779" width="5.5546875" style="447" customWidth="1"/>
    <col min="11780" max="11780" width="3.88671875" style="447" customWidth="1"/>
    <col min="11781" max="11781" width="5.6640625" style="447" customWidth="1"/>
    <col min="11782" max="11782" width="2.44140625" style="447" customWidth="1"/>
    <col min="11783" max="11783" width="4.44140625" style="447" customWidth="1"/>
    <col min="11784" max="11784" width="5" style="447" customWidth="1"/>
    <col min="11785" max="11785" width="1.6640625" style="447" customWidth="1"/>
    <col min="11786" max="11786" width="10.44140625" style="447" customWidth="1"/>
    <col min="11787" max="11787" width="9.6640625" style="447" customWidth="1"/>
    <col min="11788" max="11788" width="10.5546875" style="447" customWidth="1"/>
    <col min="11789" max="11789" width="22.33203125" style="447" customWidth="1"/>
    <col min="11790" max="11790" width="11.109375" style="447" customWidth="1"/>
    <col min="11791" max="11791" width="6.109375" style="447" customWidth="1"/>
    <col min="11792" max="11792" width="15" style="447" customWidth="1"/>
    <col min="11793" max="11794" width="5.6640625" style="447" customWidth="1"/>
    <col min="11795" max="11795" width="13" style="447" customWidth="1"/>
    <col min="11796" max="11797" width="5.6640625" style="447" customWidth="1"/>
    <col min="11798" max="11798" width="11.44140625" style="447" customWidth="1"/>
    <col min="11799" max="11800" width="5.6640625" style="447" customWidth="1"/>
    <col min="11801" max="11801" width="11.44140625" style="447" customWidth="1"/>
    <col min="11802" max="11802" width="2" style="447" customWidth="1"/>
    <col min="11803" max="11803" width="0.88671875" style="447" customWidth="1"/>
    <col min="11804" max="12032" width="0" style="447" hidden="1"/>
    <col min="12033" max="12033" width="1" style="447" customWidth="1"/>
    <col min="12034" max="12034" width="1.6640625" style="447" customWidth="1"/>
    <col min="12035" max="12035" width="5.5546875" style="447" customWidth="1"/>
    <col min="12036" max="12036" width="3.88671875" style="447" customWidth="1"/>
    <col min="12037" max="12037" width="5.6640625" style="447" customWidth="1"/>
    <col min="12038" max="12038" width="2.44140625" style="447" customWidth="1"/>
    <col min="12039" max="12039" width="4.44140625" style="447" customWidth="1"/>
    <col min="12040" max="12040" width="5" style="447" customWidth="1"/>
    <col min="12041" max="12041" width="1.6640625" style="447" customWidth="1"/>
    <col min="12042" max="12042" width="10.44140625" style="447" customWidth="1"/>
    <col min="12043" max="12043" width="9.6640625" style="447" customWidth="1"/>
    <col min="12044" max="12044" width="10.5546875" style="447" customWidth="1"/>
    <col min="12045" max="12045" width="22.33203125" style="447" customWidth="1"/>
    <col min="12046" max="12046" width="11.109375" style="447" customWidth="1"/>
    <col min="12047" max="12047" width="6.109375" style="447" customWidth="1"/>
    <col min="12048" max="12048" width="15" style="447" customWidth="1"/>
    <col min="12049" max="12050" width="5.6640625" style="447" customWidth="1"/>
    <col min="12051" max="12051" width="13" style="447" customWidth="1"/>
    <col min="12052" max="12053" width="5.6640625" style="447" customWidth="1"/>
    <col min="12054" max="12054" width="11.44140625" style="447" customWidth="1"/>
    <col min="12055" max="12056" width="5.6640625" style="447" customWidth="1"/>
    <col min="12057" max="12057" width="11.44140625" style="447" customWidth="1"/>
    <col min="12058" max="12058" width="2" style="447" customWidth="1"/>
    <col min="12059" max="12059" width="0.88671875" style="447" customWidth="1"/>
    <col min="12060" max="12288" width="0" style="447" hidden="1"/>
    <col min="12289" max="12289" width="1" style="447" customWidth="1"/>
    <col min="12290" max="12290" width="1.6640625" style="447" customWidth="1"/>
    <col min="12291" max="12291" width="5.5546875" style="447" customWidth="1"/>
    <col min="12292" max="12292" width="3.88671875" style="447" customWidth="1"/>
    <col min="12293" max="12293" width="5.6640625" style="447" customWidth="1"/>
    <col min="12294" max="12294" width="2.44140625" style="447" customWidth="1"/>
    <col min="12295" max="12295" width="4.44140625" style="447" customWidth="1"/>
    <col min="12296" max="12296" width="5" style="447" customWidth="1"/>
    <col min="12297" max="12297" width="1.6640625" style="447" customWidth="1"/>
    <col min="12298" max="12298" width="10.44140625" style="447" customWidth="1"/>
    <col min="12299" max="12299" width="9.6640625" style="447" customWidth="1"/>
    <col min="12300" max="12300" width="10.5546875" style="447" customWidth="1"/>
    <col min="12301" max="12301" width="22.33203125" style="447" customWidth="1"/>
    <col min="12302" max="12302" width="11.109375" style="447" customWidth="1"/>
    <col min="12303" max="12303" width="6.109375" style="447" customWidth="1"/>
    <col min="12304" max="12304" width="15" style="447" customWidth="1"/>
    <col min="12305" max="12306" width="5.6640625" style="447" customWidth="1"/>
    <col min="12307" max="12307" width="13" style="447" customWidth="1"/>
    <col min="12308" max="12309" width="5.6640625" style="447" customWidth="1"/>
    <col min="12310" max="12310" width="11.44140625" style="447" customWidth="1"/>
    <col min="12311" max="12312" width="5.6640625" style="447" customWidth="1"/>
    <col min="12313" max="12313" width="11.44140625" style="447" customWidth="1"/>
    <col min="12314" max="12314" width="2" style="447" customWidth="1"/>
    <col min="12315" max="12315" width="0.88671875" style="447" customWidth="1"/>
    <col min="12316" max="12544" width="0" style="447" hidden="1"/>
    <col min="12545" max="12545" width="1" style="447" customWidth="1"/>
    <col min="12546" max="12546" width="1.6640625" style="447" customWidth="1"/>
    <col min="12547" max="12547" width="5.5546875" style="447" customWidth="1"/>
    <col min="12548" max="12548" width="3.88671875" style="447" customWidth="1"/>
    <col min="12549" max="12549" width="5.6640625" style="447" customWidth="1"/>
    <col min="12550" max="12550" width="2.44140625" style="447" customWidth="1"/>
    <col min="12551" max="12551" width="4.44140625" style="447" customWidth="1"/>
    <col min="12552" max="12552" width="5" style="447" customWidth="1"/>
    <col min="12553" max="12553" width="1.6640625" style="447" customWidth="1"/>
    <col min="12554" max="12554" width="10.44140625" style="447" customWidth="1"/>
    <col min="12555" max="12555" width="9.6640625" style="447" customWidth="1"/>
    <col min="12556" max="12556" width="10.5546875" style="447" customWidth="1"/>
    <col min="12557" max="12557" width="22.33203125" style="447" customWidth="1"/>
    <col min="12558" max="12558" width="11.109375" style="447" customWidth="1"/>
    <col min="12559" max="12559" width="6.109375" style="447" customWidth="1"/>
    <col min="12560" max="12560" width="15" style="447" customWidth="1"/>
    <col min="12561" max="12562" width="5.6640625" style="447" customWidth="1"/>
    <col min="12563" max="12563" width="13" style="447" customWidth="1"/>
    <col min="12564" max="12565" width="5.6640625" style="447" customWidth="1"/>
    <col min="12566" max="12566" width="11.44140625" style="447" customWidth="1"/>
    <col min="12567" max="12568" width="5.6640625" style="447" customWidth="1"/>
    <col min="12569" max="12569" width="11.44140625" style="447" customWidth="1"/>
    <col min="12570" max="12570" width="2" style="447" customWidth="1"/>
    <col min="12571" max="12571" width="0.88671875" style="447" customWidth="1"/>
    <col min="12572" max="12800" width="0" style="447" hidden="1"/>
    <col min="12801" max="12801" width="1" style="447" customWidth="1"/>
    <col min="12802" max="12802" width="1.6640625" style="447" customWidth="1"/>
    <col min="12803" max="12803" width="5.5546875" style="447" customWidth="1"/>
    <col min="12804" max="12804" width="3.88671875" style="447" customWidth="1"/>
    <col min="12805" max="12805" width="5.6640625" style="447" customWidth="1"/>
    <col min="12806" max="12806" width="2.44140625" style="447" customWidth="1"/>
    <col min="12807" max="12807" width="4.44140625" style="447" customWidth="1"/>
    <col min="12808" max="12808" width="5" style="447" customWidth="1"/>
    <col min="12809" max="12809" width="1.6640625" style="447" customWidth="1"/>
    <col min="12810" max="12810" width="10.44140625" style="447" customWidth="1"/>
    <col min="12811" max="12811" width="9.6640625" style="447" customWidth="1"/>
    <col min="12812" max="12812" width="10.5546875" style="447" customWidth="1"/>
    <col min="12813" max="12813" width="22.33203125" style="447" customWidth="1"/>
    <col min="12814" max="12814" width="11.109375" style="447" customWidth="1"/>
    <col min="12815" max="12815" width="6.109375" style="447" customWidth="1"/>
    <col min="12816" max="12816" width="15" style="447" customWidth="1"/>
    <col min="12817" max="12818" width="5.6640625" style="447" customWidth="1"/>
    <col min="12819" max="12819" width="13" style="447" customWidth="1"/>
    <col min="12820" max="12821" width="5.6640625" style="447" customWidth="1"/>
    <col min="12822" max="12822" width="11.44140625" style="447" customWidth="1"/>
    <col min="12823" max="12824" width="5.6640625" style="447" customWidth="1"/>
    <col min="12825" max="12825" width="11.44140625" style="447" customWidth="1"/>
    <col min="12826" max="12826" width="2" style="447" customWidth="1"/>
    <col min="12827" max="12827" width="0.88671875" style="447" customWidth="1"/>
    <col min="12828" max="13056" width="0" style="447" hidden="1"/>
    <col min="13057" max="13057" width="1" style="447" customWidth="1"/>
    <col min="13058" max="13058" width="1.6640625" style="447" customWidth="1"/>
    <col min="13059" max="13059" width="5.5546875" style="447" customWidth="1"/>
    <col min="13060" max="13060" width="3.88671875" style="447" customWidth="1"/>
    <col min="13061" max="13061" width="5.6640625" style="447" customWidth="1"/>
    <col min="13062" max="13062" width="2.44140625" style="447" customWidth="1"/>
    <col min="13063" max="13063" width="4.44140625" style="447" customWidth="1"/>
    <col min="13064" max="13064" width="5" style="447" customWidth="1"/>
    <col min="13065" max="13065" width="1.6640625" style="447" customWidth="1"/>
    <col min="13066" max="13066" width="10.44140625" style="447" customWidth="1"/>
    <col min="13067" max="13067" width="9.6640625" style="447" customWidth="1"/>
    <col min="13068" max="13068" width="10.5546875" style="447" customWidth="1"/>
    <col min="13069" max="13069" width="22.33203125" style="447" customWidth="1"/>
    <col min="13070" max="13070" width="11.109375" style="447" customWidth="1"/>
    <col min="13071" max="13071" width="6.109375" style="447" customWidth="1"/>
    <col min="13072" max="13072" width="15" style="447" customWidth="1"/>
    <col min="13073" max="13074" width="5.6640625" style="447" customWidth="1"/>
    <col min="13075" max="13075" width="13" style="447" customWidth="1"/>
    <col min="13076" max="13077" width="5.6640625" style="447" customWidth="1"/>
    <col min="13078" max="13078" width="11.44140625" style="447" customWidth="1"/>
    <col min="13079" max="13080" width="5.6640625" style="447" customWidth="1"/>
    <col min="13081" max="13081" width="11.44140625" style="447" customWidth="1"/>
    <col min="13082" max="13082" width="2" style="447" customWidth="1"/>
    <col min="13083" max="13083" width="0.88671875" style="447" customWidth="1"/>
    <col min="13084" max="13312" width="0" style="447" hidden="1"/>
    <col min="13313" max="13313" width="1" style="447" customWidth="1"/>
    <col min="13314" max="13314" width="1.6640625" style="447" customWidth="1"/>
    <col min="13315" max="13315" width="5.5546875" style="447" customWidth="1"/>
    <col min="13316" max="13316" width="3.88671875" style="447" customWidth="1"/>
    <col min="13317" max="13317" width="5.6640625" style="447" customWidth="1"/>
    <col min="13318" max="13318" width="2.44140625" style="447" customWidth="1"/>
    <col min="13319" max="13319" width="4.44140625" style="447" customWidth="1"/>
    <col min="13320" max="13320" width="5" style="447" customWidth="1"/>
    <col min="13321" max="13321" width="1.6640625" style="447" customWidth="1"/>
    <col min="13322" max="13322" width="10.44140625" style="447" customWidth="1"/>
    <col min="13323" max="13323" width="9.6640625" style="447" customWidth="1"/>
    <col min="13324" max="13324" width="10.5546875" style="447" customWidth="1"/>
    <col min="13325" max="13325" width="22.33203125" style="447" customWidth="1"/>
    <col min="13326" max="13326" width="11.109375" style="447" customWidth="1"/>
    <col min="13327" max="13327" width="6.109375" style="447" customWidth="1"/>
    <col min="13328" max="13328" width="15" style="447" customWidth="1"/>
    <col min="13329" max="13330" width="5.6640625" style="447" customWidth="1"/>
    <col min="13331" max="13331" width="13" style="447" customWidth="1"/>
    <col min="13332" max="13333" width="5.6640625" style="447" customWidth="1"/>
    <col min="13334" max="13334" width="11.44140625" style="447" customWidth="1"/>
    <col min="13335" max="13336" width="5.6640625" style="447" customWidth="1"/>
    <col min="13337" max="13337" width="11.44140625" style="447" customWidth="1"/>
    <col min="13338" max="13338" width="2" style="447" customWidth="1"/>
    <col min="13339" max="13339" width="0.88671875" style="447" customWidth="1"/>
    <col min="13340" max="13568" width="0" style="447" hidden="1"/>
    <col min="13569" max="13569" width="1" style="447" customWidth="1"/>
    <col min="13570" max="13570" width="1.6640625" style="447" customWidth="1"/>
    <col min="13571" max="13571" width="5.5546875" style="447" customWidth="1"/>
    <col min="13572" max="13572" width="3.88671875" style="447" customWidth="1"/>
    <col min="13573" max="13573" width="5.6640625" style="447" customWidth="1"/>
    <col min="13574" max="13574" width="2.44140625" style="447" customWidth="1"/>
    <col min="13575" max="13575" width="4.44140625" style="447" customWidth="1"/>
    <col min="13576" max="13576" width="5" style="447" customWidth="1"/>
    <col min="13577" max="13577" width="1.6640625" style="447" customWidth="1"/>
    <col min="13578" max="13578" width="10.44140625" style="447" customWidth="1"/>
    <col min="13579" max="13579" width="9.6640625" style="447" customWidth="1"/>
    <col min="13580" max="13580" width="10.5546875" style="447" customWidth="1"/>
    <col min="13581" max="13581" width="22.33203125" style="447" customWidth="1"/>
    <col min="13582" max="13582" width="11.109375" style="447" customWidth="1"/>
    <col min="13583" max="13583" width="6.109375" style="447" customWidth="1"/>
    <col min="13584" max="13584" width="15" style="447" customWidth="1"/>
    <col min="13585" max="13586" width="5.6640625" style="447" customWidth="1"/>
    <col min="13587" max="13587" width="13" style="447" customWidth="1"/>
    <col min="13588" max="13589" width="5.6640625" style="447" customWidth="1"/>
    <col min="13590" max="13590" width="11.44140625" style="447" customWidth="1"/>
    <col min="13591" max="13592" width="5.6640625" style="447" customWidth="1"/>
    <col min="13593" max="13593" width="11.44140625" style="447" customWidth="1"/>
    <col min="13594" max="13594" width="2" style="447" customWidth="1"/>
    <col min="13595" max="13595" width="0.88671875" style="447" customWidth="1"/>
    <col min="13596" max="13824" width="0" style="447" hidden="1"/>
    <col min="13825" max="13825" width="1" style="447" customWidth="1"/>
    <col min="13826" max="13826" width="1.6640625" style="447" customWidth="1"/>
    <col min="13827" max="13827" width="5.5546875" style="447" customWidth="1"/>
    <col min="13828" max="13828" width="3.88671875" style="447" customWidth="1"/>
    <col min="13829" max="13829" width="5.6640625" style="447" customWidth="1"/>
    <col min="13830" max="13830" width="2.44140625" style="447" customWidth="1"/>
    <col min="13831" max="13831" width="4.44140625" style="447" customWidth="1"/>
    <col min="13832" max="13832" width="5" style="447" customWidth="1"/>
    <col min="13833" max="13833" width="1.6640625" style="447" customWidth="1"/>
    <col min="13834" max="13834" width="10.44140625" style="447" customWidth="1"/>
    <col min="13835" max="13835" width="9.6640625" style="447" customWidth="1"/>
    <col min="13836" max="13836" width="10.5546875" style="447" customWidth="1"/>
    <col min="13837" max="13837" width="22.33203125" style="447" customWidth="1"/>
    <col min="13838" max="13838" width="11.109375" style="447" customWidth="1"/>
    <col min="13839" max="13839" width="6.109375" style="447" customWidth="1"/>
    <col min="13840" max="13840" width="15" style="447" customWidth="1"/>
    <col min="13841" max="13842" width="5.6640625" style="447" customWidth="1"/>
    <col min="13843" max="13843" width="13" style="447" customWidth="1"/>
    <col min="13844" max="13845" width="5.6640625" style="447" customWidth="1"/>
    <col min="13846" max="13846" width="11.44140625" style="447" customWidth="1"/>
    <col min="13847" max="13848" width="5.6640625" style="447" customWidth="1"/>
    <col min="13849" max="13849" width="11.44140625" style="447" customWidth="1"/>
    <col min="13850" max="13850" width="2" style="447" customWidth="1"/>
    <col min="13851" max="13851" width="0.88671875" style="447" customWidth="1"/>
    <col min="13852" max="14080" width="0" style="447" hidden="1"/>
    <col min="14081" max="14081" width="1" style="447" customWidth="1"/>
    <col min="14082" max="14082" width="1.6640625" style="447" customWidth="1"/>
    <col min="14083" max="14083" width="5.5546875" style="447" customWidth="1"/>
    <col min="14084" max="14084" width="3.88671875" style="447" customWidth="1"/>
    <col min="14085" max="14085" width="5.6640625" style="447" customWidth="1"/>
    <col min="14086" max="14086" width="2.44140625" style="447" customWidth="1"/>
    <col min="14087" max="14087" width="4.44140625" style="447" customWidth="1"/>
    <col min="14088" max="14088" width="5" style="447" customWidth="1"/>
    <col min="14089" max="14089" width="1.6640625" style="447" customWidth="1"/>
    <col min="14090" max="14090" width="10.44140625" style="447" customWidth="1"/>
    <col min="14091" max="14091" width="9.6640625" style="447" customWidth="1"/>
    <col min="14092" max="14092" width="10.5546875" style="447" customWidth="1"/>
    <col min="14093" max="14093" width="22.33203125" style="447" customWidth="1"/>
    <col min="14094" max="14094" width="11.109375" style="447" customWidth="1"/>
    <col min="14095" max="14095" width="6.109375" style="447" customWidth="1"/>
    <col min="14096" max="14096" width="15" style="447" customWidth="1"/>
    <col min="14097" max="14098" width="5.6640625" style="447" customWidth="1"/>
    <col min="14099" max="14099" width="13" style="447" customWidth="1"/>
    <col min="14100" max="14101" width="5.6640625" style="447" customWidth="1"/>
    <col min="14102" max="14102" width="11.44140625" style="447" customWidth="1"/>
    <col min="14103" max="14104" width="5.6640625" style="447" customWidth="1"/>
    <col min="14105" max="14105" width="11.44140625" style="447" customWidth="1"/>
    <col min="14106" max="14106" width="2" style="447" customWidth="1"/>
    <col min="14107" max="14107" width="0.88671875" style="447" customWidth="1"/>
    <col min="14108" max="14336" width="0" style="447" hidden="1"/>
    <col min="14337" max="14337" width="1" style="447" customWidth="1"/>
    <col min="14338" max="14338" width="1.6640625" style="447" customWidth="1"/>
    <col min="14339" max="14339" width="5.5546875" style="447" customWidth="1"/>
    <col min="14340" max="14340" width="3.88671875" style="447" customWidth="1"/>
    <col min="14341" max="14341" width="5.6640625" style="447" customWidth="1"/>
    <col min="14342" max="14342" width="2.44140625" style="447" customWidth="1"/>
    <col min="14343" max="14343" width="4.44140625" style="447" customWidth="1"/>
    <col min="14344" max="14344" width="5" style="447" customWidth="1"/>
    <col min="14345" max="14345" width="1.6640625" style="447" customWidth="1"/>
    <col min="14346" max="14346" width="10.44140625" style="447" customWidth="1"/>
    <col min="14347" max="14347" width="9.6640625" style="447" customWidth="1"/>
    <col min="14348" max="14348" width="10.5546875" style="447" customWidth="1"/>
    <col min="14349" max="14349" width="22.33203125" style="447" customWidth="1"/>
    <col min="14350" max="14350" width="11.109375" style="447" customWidth="1"/>
    <col min="14351" max="14351" width="6.109375" style="447" customWidth="1"/>
    <col min="14352" max="14352" width="15" style="447" customWidth="1"/>
    <col min="14353" max="14354" width="5.6640625" style="447" customWidth="1"/>
    <col min="14355" max="14355" width="13" style="447" customWidth="1"/>
    <col min="14356" max="14357" width="5.6640625" style="447" customWidth="1"/>
    <col min="14358" max="14358" width="11.44140625" style="447" customWidth="1"/>
    <col min="14359" max="14360" width="5.6640625" style="447" customWidth="1"/>
    <col min="14361" max="14361" width="11.44140625" style="447" customWidth="1"/>
    <col min="14362" max="14362" width="2" style="447" customWidth="1"/>
    <col min="14363" max="14363" width="0.88671875" style="447" customWidth="1"/>
    <col min="14364" max="14592" width="0" style="447" hidden="1"/>
    <col min="14593" max="14593" width="1" style="447" customWidth="1"/>
    <col min="14594" max="14594" width="1.6640625" style="447" customWidth="1"/>
    <col min="14595" max="14595" width="5.5546875" style="447" customWidth="1"/>
    <col min="14596" max="14596" width="3.88671875" style="447" customWidth="1"/>
    <col min="14597" max="14597" width="5.6640625" style="447" customWidth="1"/>
    <col min="14598" max="14598" width="2.44140625" style="447" customWidth="1"/>
    <col min="14599" max="14599" width="4.44140625" style="447" customWidth="1"/>
    <col min="14600" max="14600" width="5" style="447" customWidth="1"/>
    <col min="14601" max="14601" width="1.6640625" style="447" customWidth="1"/>
    <col min="14602" max="14602" width="10.44140625" style="447" customWidth="1"/>
    <col min="14603" max="14603" width="9.6640625" style="447" customWidth="1"/>
    <col min="14604" max="14604" width="10.5546875" style="447" customWidth="1"/>
    <col min="14605" max="14605" width="22.33203125" style="447" customWidth="1"/>
    <col min="14606" max="14606" width="11.109375" style="447" customWidth="1"/>
    <col min="14607" max="14607" width="6.109375" style="447" customWidth="1"/>
    <col min="14608" max="14608" width="15" style="447" customWidth="1"/>
    <col min="14609" max="14610" width="5.6640625" style="447" customWidth="1"/>
    <col min="14611" max="14611" width="13" style="447" customWidth="1"/>
    <col min="14612" max="14613" width="5.6640625" style="447" customWidth="1"/>
    <col min="14614" max="14614" width="11.44140625" style="447" customWidth="1"/>
    <col min="14615" max="14616" width="5.6640625" style="447" customWidth="1"/>
    <col min="14617" max="14617" width="11.44140625" style="447" customWidth="1"/>
    <col min="14618" max="14618" width="2" style="447" customWidth="1"/>
    <col min="14619" max="14619" width="0.88671875" style="447" customWidth="1"/>
    <col min="14620" max="14848" width="0" style="447" hidden="1"/>
    <col min="14849" max="14849" width="1" style="447" customWidth="1"/>
    <col min="14850" max="14850" width="1.6640625" style="447" customWidth="1"/>
    <col min="14851" max="14851" width="5.5546875" style="447" customWidth="1"/>
    <col min="14852" max="14852" width="3.88671875" style="447" customWidth="1"/>
    <col min="14853" max="14853" width="5.6640625" style="447" customWidth="1"/>
    <col min="14854" max="14854" width="2.44140625" style="447" customWidth="1"/>
    <col min="14855" max="14855" width="4.44140625" style="447" customWidth="1"/>
    <col min="14856" max="14856" width="5" style="447" customWidth="1"/>
    <col min="14857" max="14857" width="1.6640625" style="447" customWidth="1"/>
    <col min="14858" max="14858" width="10.44140625" style="447" customWidth="1"/>
    <col min="14859" max="14859" width="9.6640625" style="447" customWidth="1"/>
    <col min="14860" max="14860" width="10.5546875" style="447" customWidth="1"/>
    <col min="14861" max="14861" width="22.33203125" style="447" customWidth="1"/>
    <col min="14862" max="14862" width="11.109375" style="447" customWidth="1"/>
    <col min="14863" max="14863" width="6.109375" style="447" customWidth="1"/>
    <col min="14864" max="14864" width="15" style="447" customWidth="1"/>
    <col min="14865" max="14866" width="5.6640625" style="447" customWidth="1"/>
    <col min="14867" max="14867" width="13" style="447" customWidth="1"/>
    <col min="14868" max="14869" width="5.6640625" style="447" customWidth="1"/>
    <col min="14870" max="14870" width="11.44140625" style="447" customWidth="1"/>
    <col min="14871" max="14872" width="5.6640625" style="447" customWidth="1"/>
    <col min="14873" max="14873" width="11.44140625" style="447" customWidth="1"/>
    <col min="14874" max="14874" width="2" style="447" customWidth="1"/>
    <col min="14875" max="14875" width="0.88671875" style="447" customWidth="1"/>
    <col min="14876" max="15104" width="0" style="447" hidden="1"/>
    <col min="15105" max="15105" width="1" style="447" customWidth="1"/>
    <col min="15106" max="15106" width="1.6640625" style="447" customWidth="1"/>
    <col min="15107" max="15107" width="5.5546875" style="447" customWidth="1"/>
    <col min="15108" max="15108" width="3.88671875" style="447" customWidth="1"/>
    <col min="15109" max="15109" width="5.6640625" style="447" customWidth="1"/>
    <col min="15110" max="15110" width="2.44140625" style="447" customWidth="1"/>
    <col min="15111" max="15111" width="4.44140625" style="447" customWidth="1"/>
    <col min="15112" max="15112" width="5" style="447" customWidth="1"/>
    <col min="15113" max="15113" width="1.6640625" style="447" customWidth="1"/>
    <col min="15114" max="15114" width="10.44140625" style="447" customWidth="1"/>
    <col min="15115" max="15115" width="9.6640625" style="447" customWidth="1"/>
    <col min="15116" max="15116" width="10.5546875" style="447" customWidth="1"/>
    <col min="15117" max="15117" width="22.33203125" style="447" customWidth="1"/>
    <col min="15118" max="15118" width="11.109375" style="447" customWidth="1"/>
    <col min="15119" max="15119" width="6.109375" style="447" customWidth="1"/>
    <col min="15120" max="15120" width="15" style="447" customWidth="1"/>
    <col min="15121" max="15122" width="5.6640625" style="447" customWidth="1"/>
    <col min="15123" max="15123" width="13" style="447" customWidth="1"/>
    <col min="15124" max="15125" width="5.6640625" style="447" customWidth="1"/>
    <col min="15126" max="15126" width="11.44140625" style="447" customWidth="1"/>
    <col min="15127" max="15128" width="5.6640625" style="447" customWidth="1"/>
    <col min="15129" max="15129" width="11.44140625" style="447" customWidth="1"/>
    <col min="15130" max="15130" width="2" style="447" customWidth="1"/>
    <col min="15131" max="15131" width="0.88671875" style="447" customWidth="1"/>
    <col min="15132" max="15360" width="0" style="447" hidden="1"/>
    <col min="15361" max="15361" width="1" style="447" customWidth="1"/>
    <col min="15362" max="15362" width="1.6640625" style="447" customWidth="1"/>
    <col min="15363" max="15363" width="5.5546875" style="447" customWidth="1"/>
    <col min="15364" max="15364" width="3.88671875" style="447" customWidth="1"/>
    <col min="15365" max="15365" width="5.6640625" style="447" customWidth="1"/>
    <col min="15366" max="15366" width="2.44140625" style="447" customWidth="1"/>
    <col min="15367" max="15367" width="4.44140625" style="447" customWidth="1"/>
    <col min="15368" max="15368" width="5" style="447" customWidth="1"/>
    <col min="15369" max="15369" width="1.6640625" style="447" customWidth="1"/>
    <col min="15370" max="15370" width="10.44140625" style="447" customWidth="1"/>
    <col min="15371" max="15371" width="9.6640625" style="447" customWidth="1"/>
    <col min="15372" max="15372" width="10.5546875" style="447" customWidth="1"/>
    <col min="15373" max="15373" width="22.33203125" style="447" customWidth="1"/>
    <col min="15374" max="15374" width="11.109375" style="447" customWidth="1"/>
    <col min="15375" max="15375" width="6.109375" style="447" customWidth="1"/>
    <col min="15376" max="15376" width="15" style="447" customWidth="1"/>
    <col min="15377" max="15378" width="5.6640625" style="447" customWidth="1"/>
    <col min="15379" max="15379" width="13" style="447" customWidth="1"/>
    <col min="15380" max="15381" width="5.6640625" style="447" customWidth="1"/>
    <col min="15382" max="15382" width="11.44140625" style="447" customWidth="1"/>
    <col min="15383" max="15384" width="5.6640625" style="447" customWidth="1"/>
    <col min="15385" max="15385" width="11.44140625" style="447" customWidth="1"/>
    <col min="15386" max="15386" width="2" style="447" customWidth="1"/>
    <col min="15387" max="15387" width="0.88671875" style="447" customWidth="1"/>
    <col min="15388" max="15616" width="0" style="447" hidden="1"/>
    <col min="15617" max="15617" width="1" style="447" customWidth="1"/>
    <col min="15618" max="15618" width="1.6640625" style="447" customWidth="1"/>
    <col min="15619" max="15619" width="5.5546875" style="447" customWidth="1"/>
    <col min="15620" max="15620" width="3.88671875" style="447" customWidth="1"/>
    <col min="15621" max="15621" width="5.6640625" style="447" customWidth="1"/>
    <col min="15622" max="15622" width="2.44140625" style="447" customWidth="1"/>
    <col min="15623" max="15623" width="4.44140625" style="447" customWidth="1"/>
    <col min="15624" max="15624" width="5" style="447" customWidth="1"/>
    <col min="15625" max="15625" width="1.6640625" style="447" customWidth="1"/>
    <col min="15626" max="15626" width="10.44140625" style="447" customWidth="1"/>
    <col min="15627" max="15627" width="9.6640625" style="447" customWidth="1"/>
    <col min="15628" max="15628" width="10.5546875" style="447" customWidth="1"/>
    <col min="15629" max="15629" width="22.33203125" style="447" customWidth="1"/>
    <col min="15630" max="15630" width="11.109375" style="447" customWidth="1"/>
    <col min="15631" max="15631" width="6.109375" style="447" customWidth="1"/>
    <col min="15632" max="15632" width="15" style="447" customWidth="1"/>
    <col min="15633" max="15634" width="5.6640625" style="447" customWidth="1"/>
    <col min="15635" max="15635" width="13" style="447" customWidth="1"/>
    <col min="15636" max="15637" width="5.6640625" style="447" customWidth="1"/>
    <col min="15638" max="15638" width="11.44140625" style="447" customWidth="1"/>
    <col min="15639" max="15640" width="5.6640625" style="447" customWidth="1"/>
    <col min="15641" max="15641" width="11.44140625" style="447" customWidth="1"/>
    <col min="15642" max="15642" width="2" style="447" customWidth="1"/>
    <col min="15643" max="15643" width="0.88671875" style="447" customWidth="1"/>
    <col min="15644" max="15872" width="0" style="447" hidden="1"/>
    <col min="15873" max="15873" width="1" style="447" customWidth="1"/>
    <col min="15874" max="15874" width="1.6640625" style="447" customWidth="1"/>
    <col min="15875" max="15875" width="5.5546875" style="447" customWidth="1"/>
    <col min="15876" max="15876" width="3.88671875" style="447" customWidth="1"/>
    <col min="15877" max="15877" width="5.6640625" style="447" customWidth="1"/>
    <col min="15878" max="15878" width="2.44140625" style="447" customWidth="1"/>
    <col min="15879" max="15879" width="4.44140625" style="447" customWidth="1"/>
    <col min="15880" max="15880" width="5" style="447" customWidth="1"/>
    <col min="15881" max="15881" width="1.6640625" style="447" customWidth="1"/>
    <col min="15882" max="15882" width="10.44140625" style="447" customWidth="1"/>
    <col min="15883" max="15883" width="9.6640625" style="447" customWidth="1"/>
    <col min="15884" max="15884" width="10.5546875" style="447" customWidth="1"/>
    <col min="15885" max="15885" width="22.33203125" style="447" customWidth="1"/>
    <col min="15886" max="15886" width="11.109375" style="447" customWidth="1"/>
    <col min="15887" max="15887" width="6.109375" style="447" customWidth="1"/>
    <col min="15888" max="15888" width="15" style="447" customWidth="1"/>
    <col min="15889" max="15890" width="5.6640625" style="447" customWidth="1"/>
    <col min="15891" max="15891" width="13" style="447" customWidth="1"/>
    <col min="15892" max="15893" width="5.6640625" style="447" customWidth="1"/>
    <col min="15894" max="15894" width="11.44140625" style="447" customWidth="1"/>
    <col min="15895" max="15896" width="5.6640625" style="447" customWidth="1"/>
    <col min="15897" max="15897" width="11.44140625" style="447" customWidth="1"/>
    <col min="15898" max="15898" width="2" style="447" customWidth="1"/>
    <col min="15899" max="15899" width="0.88671875" style="447" customWidth="1"/>
    <col min="15900" max="16128" width="0" style="447" hidden="1"/>
    <col min="16129" max="16129" width="1" style="447" customWidth="1"/>
    <col min="16130" max="16130" width="1.6640625" style="447" customWidth="1"/>
    <col min="16131" max="16131" width="5.5546875" style="447" customWidth="1"/>
    <col min="16132" max="16132" width="3.88671875" style="447" customWidth="1"/>
    <col min="16133" max="16133" width="5.6640625" style="447" customWidth="1"/>
    <col min="16134" max="16134" width="2.44140625" style="447" customWidth="1"/>
    <col min="16135" max="16135" width="4.44140625" style="447" customWidth="1"/>
    <col min="16136" max="16136" width="5" style="447" customWidth="1"/>
    <col min="16137" max="16137" width="1.6640625" style="447" customWidth="1"/>
    <col min="16138" max="16138" width="10.44140625" style="447" customWidth="1"/>
    <col min="16139" max="16139" width="9.6640625" style="447" customWidth="1"/>
    <col min="16140" max="16140" width="10.5546875" style="447" customWidth="1"/>
    <col min="16141" max="16141" width="22.33203125" style="447" customWidth="1"/>
    <col min="16142" max="16142" width="11.109375" style="447" customWidth="1"/>
    <col min="16143" max="16143" width="6.109375" style="447" customWidth="1"/>
    <col min="16144" max="16144" width="15" style="447" customWidth="1"/>
    <col min="16145" max="16146" width="5.6640625" style="447" customWidth="1"/>
    <col min="16147" max="16147" width="13" style="447" customWidth="1"/>
    <col min="16148" max="16149" width="5.6640625" style="447" customWidth="1"/>
    <col min="16150" max="16150" width="11.44140625" style="447" customWidth="1"/>
    <col min="16151" max="16152" width="5.6640625" style="447" customWidth="1"/>
    <col min="16153" max="16153" width="11.44140625" style="447" customWidth="1"/>
    <col min="16154" max="16154" width="2" style="447" customWidth="1"/>
    <col min="16155" max="16155" width="0.88671875" style="447" customWidth="1"/>
    <col min="16156" max="16384" width="0" style="447" hidden="1"/>
  </cols>
  <sheetData>
    <row r="1" spans="1:246" s="412" customFormat="1" ht="5.25" customHeight="1">
      <c r="A1" s="446"/>
      <c r="B1" s="446"/>
      <c r="C1" s="446"/>
      <c r="D1" s="446"/>
      <c r="E1" s="446"/>
      <c r="F1" s="446"/>
      <c r="G1" s="446"/>
      <c r="H1" s="446"/>
      <c r="I1" s="446"/>
      <c r="J1" s="446"/>
      <c r="K1" s="446"/>
      <c r="L1" s="446"/>
      <c r="M1" s="446"/>
      <c r="N1" s="446"/>
      <c r="O1" s="446"/>
      <c r="P1" s="446"/>
      <c r="Q1" s="446"/>
      <c r="R1" s="446"/>
      <c r="S1" s="446"/>
      <c r="T1" s="446"/>
      <c r="U1" s="446"/>
      <c r="V1" s="446"/>
      <c r="W1" s="446"/>
      <c r="X1" s="446"/>
      <c r="Y1" s="446"/>
      <c r="Z1" s="446"/>
      <c r="AA1" s="446"/>
      <c r="AR1" s="447"/>
      <c r="AS1" s="447"/>
      <c r="AT1" s="447"/>
      <c r="AU1" s="447"/>
      <c r="AV1" s="447"/>
      <c r="AW1" s="447"/>
      <c r="AX1" s="447"/>
      <c r="AY1" s="447"/>
      <c r="AZ1" s="447"/>
      <c r="BA1" s="447"/>
      <c r="BB1" s="447"/>
      <c r="BC1" s="447"/>
      <c r="BD1" s="447"/>
      <c r="BE1" s="447"/>
      <c r="BF1" s="447"/>
      <c r="BG1" s="447"/>
      <c r="BH1" s="447"/>
      <c r="BI1" s="447"/>
      <c r="BJ1" s="447"/>
      <c r="BK1" s="447"/>
      <c r="BL1" s="447"/>
      <c r="BM1" s="447"/>
      <c r="BN1" s="447"/>
      <c r="BO1" s="447"/>
      <c r="BP1" s="447"/>
      <c r="BQ1" s="447"/>
      <c r="BR1" s="447"/>
      <c r="BS1" s="447"/>
      <c r="BT1" s="447"/>
      <c r="BU1" s="447"/>
      <c r="BV1" s="447"/>
      <c r="BW1" s="447"/>
      <c r="BX1" s="447"/>
      <c r="BY1" s="447"/>
      <c r="BZ1" s="447"/>
      <c r="CA1" s="447"/>
      <c r="CB1" s="447"/>
      <c r="CC1" s="447"/>
      <c r="CD1" s="447"/>
      <c r="CE1" s="447"/>
      <c r="CF1" s="447"/>
      <c r="CG1" s="447"/>
      <c r="CH1" s="447"/>
      <c r="CI1" s="447"/>
      <c r="CJ1" s="447"/>
      <c r="CK1" s="447"/>
      <c r="CL1" s="447"/>
      <c r="CM1" s="447"/>
      <c r="CN1" s="447"/>
      <c r="CO1" s="447"/>
      <c r="CP1" s="447"/>
      <c r="CQ1" s="447"/>
      <c r="CR1" s="447"/>
      <c r="CS1" s="447"/>
      <c r="CT1" s="447"/>
      <c r="CU1" s="447"/>
      <c r="CV1" s="447"/>
      <c r="CW1" s="447"/>
      <c r="CX1" s="447"/>
      <c r="CY1" s="447"/>
      <c r="CZ1" s="447"/>
      <c r="DA1" s="447"/>
      <c r="DB1" s="447"/>
      <c r="DC1" s="447"/>
      <c r="DD1" s="447"/>
      <c r="DE1" s="447"/>
      <c r="DF1" s="447"/>
      <c r="DG1" s="447"/>
      <c r="DH1" s="447"/>
      <c r="DI1" s="447"/>
      <c r="DJ1" s="447"/>
      <c r="DK1" s="447"/>
      <c r="DL1" s="447"/>
      <c r="DM1" s="447"/>
      <c r="DN1" s="447"/>
      <c r="DO1" s="447"/>
      <c r="DP1" s="447"/>
      <c r="DQ1" s="447"/>
      <c r="DR1" s="447"/>
      <c r="DS1" s="447"/>
      <c r="DT1" s="447"/>
      <c r="DU1" s="447"/>
      <c r="DV1" s="447"/>
      <c r="DW1" s="447"/>
      <c r="DX1" s="447"/>
      <c r="DY1" s="447"/>
      <c r="DZ1" s="447"/>
      <c r="EA1" s="447"/>
      <c r="EB1" s="447"/>
      <c r="EC1" s="447"/>
      <c r="ED1" s="447"/>
      <c r="EE1" s="447"/>
      <c r="EF1" s="447"/>
      <c r="EG1" s="447"/>
      <c r="EH1" s="447"/>
      <c r="EI1" s="447"/>
      <c r="EJ1" s="447"/>
      <c r="EK1" s="447"/>
      <c r="EL1" s="447"/>
      <c r="EM1" s="447"/>
      <c r="EN1" s="447"/>
      <c r="EO1" s="447"/>
      <c r="EP1" s="447"/>
      <c r="EQ1" s="447"/>
      <c r="ER1" s="447"/>
      <c r="ES1" s="447"/>
      <c r="ET1" s="447"/>
      <c r="EU1" s="447"/>
      <c r="EV1" s="447"/>
      <c r="EW1" s="447"/>
      <c r="EX1" s="447"/>
      <c r="EY1" s="447"/>
      <c r="EZ1" s="447"/>
      <c r="FA1" s="447"/>
      <c r="FB1" s="447"/>
      <c r="FC1" s="447"/>
      <c r="FD1" s="447"/>
      <c r="FE1" s="447"/>
      <c r="FF1" s="447"/>
      <c r="FG1" s="447"/>
      <c r="FH1" s="447"/>
      <c r="FI1" s="447"/>
      <c r="FJ1" s="447"/>
      <c r="FK1" s="447"/>
      <c r="FL1" s="447"/>
      <c r="FM1" s="447"/>
      <c r="FN1" s="447"/>
      <c r="FO1" s="447"/>
      <c r="FP1" s="447"/>
      <c r="FQ1" s="447"/>
      <c r="FR1" s="447"/>
      <c r="FS1" s="447"/>
      <c r="FT1" s="447"/>
      <c r="FU1" s="447"/>
      <c r="FV1" s="447"/>
      <c r="FW1" s="447"/>
      <c r="FX1" s="447"/>
      <c r="FY1" s="447"/>
      <c r="FZ1" s="447"/>
      <c r="GA1" s="447"/>
      <c r="GB1" s="447"/>
      <c r="GC1" s="447"/>
      <c r="GD1" s="447"/>
      <c r="GE1" s="447"/>
      <c r="GF1" s="447"/>
      <c r="GG1" s="447"/>
      <c r="GH1" s="447"/>
      <c r="GI1" s="447"/>
      <c r="GJ1" s="447"/>
      <c r="GK1" s="447"/>
      <c r="GL1" s="447"/>
      <c r="GM1" s="447"/>
      <c r="GN1" s="447"/>
      <c r="GO1" s="447"/>
      <c r="GP1" s="447"/>
      <c r="GQ1" s="447"/>
      <c r="GR1" s="447"/>
      <c r="GS1" s="447"/>
      <c r="GT1" s="447"/>
      <c r="GU1" s="447"/>
      <c r="GV1" s="447"/>
      <c r="GW1" s="447"/>
      <c r="GX1" s="447"/>
      <c r="GY1" s="447"/>
      <c r="GZ1" s="447"/>
      <c r="HA1" s="447"/>
      <c r="HB1" s="447"/>
      <c r="HC1" s="447"/>
      <c r="HD1" s="447"/>
      <c r="HE1" s="447"/>
      <c r="HF1" s="447"/>
      <c r="HG1" s="447"/>
      <c r="HH1" s="447"/>
      <c r="HI1" s="447"/>
      <c r="HJ1" s="447"/>
      <c r="HK1" s="447"/>
      <c r="HL1" s="447"/>
      <c r="HM1" s="447"/>
      <c r="HN1" s="447"/>
      <c r="HO1" s="447"/>
      <c r="HP1" s="447"/>
      <c r="HQ1" s="447"/>
      <c r="HR1" s="447"/>
      <c r="HS1" s="447"/>
      <c r="HT1" s="447"/>
      <c r="HU1" s="447"/>
      <c r="HV1" s="447"/>
      <c r="HW1" s="447"/>
      <c r="HX1" s="447"/>
      <c r="HY1" s="447"/>
      <c r="HZ1" s="447"/>
      <c r="IA1" s="447"/>
      <c r="IB1" s="447"/>
      <c r="IC1" s="447"/>
      <c r="ID1" s="447"/>
      <c r="IE1" s="447"/>
      <c r="IF1" s="447"/>
      <c r="IG1" s="447"/>
      <c r="IH1" s="447"/>
      <c r="II1" s="447"/>
      <c r="IJ1" s="447"/>
      <c r="IK1" s="447"/>
      <c r="IL1" s="447"/>
    </row>
    <row r="2" spans="1:246" ht="6" customHeight="1">
      <c r="A2" s="446"/>
      <c r="B2" s="416"/>
      <c r="C2" s="416"/>
      <c r="D2" s="416"/>
      <c r="E2" s="416"/>
      <c r="F2" s="416"/>
      <c r="G2" s="416"/>
      <c r="H2" s="416"/>
      <c r="I2" s="416"/>
      <c r="J2" s="416"/>
      <c r="K2" s="416"/>
      <c r="L2" s="416"/>
      <c r="M2" s="416"/>
      <c r="N2" s="416"/>
      <c r="O2" s="416"/>
      <c r="P2" s="416"/>
      <c r="Q2" s="413"/>
      <c r="R2" s="413"/>
      <c r="S2" s="413"/>
      <c r="T2" s="413"/>
      <c r="U2" s="413"/>
      <c r="V2" s="413"/>
      <c r="W2" s="413"/>
      <c r="X2" s="413"/>
      <c r="Y2" s="413"/>
      <c r="Z2" s="448"/>
      <c r="AA2" s="446"/>
    </row>
    <row r="3" spans="1:246" ht="6" customHeight="1">
      <c r="A3" s="446"/>
      <c r="B3" s="416"/>
      <c r="C3" s="416"/>
      <c r="D3" s="416"/>
      <c r="E3" s="416"/>
      <c r="F3" s="416"/>
      <c r="G3" s="416"/>
      <c r="H3" s="416"/>
      <c r="I3" s="416"/>
      <c r="J3" s="416"/>
      <c r="K3" s="416"/>
      <c r="L3" s="416"/>
      <c r="M3" s="416"/>
      <c r="N3" s="416"/>
      <c r="O3" s="416"/>
      <c r="P3" s="416"/>
      <c r="Q3" s="413"/>
      <c r="R3" s="413"/>
      <c r="S3" s="413"/>
      <c r="T3" s="413"/>
      <c r="U3" s="413"/>
      <c r="V3" s="413"/>
      <c r="W3" s="413"/>
      <c r="X3" s="413"/>
      <c r="Y3" s="413"/>
      <c r="Z3" s="448"/>
      <c r="AA3" s="446"/>
    </row>
    <row r="4" spans="1:246" ht="20.100000000000001" customHeight="1">
      <c r="A4" s="446"/>
      <c r="B4" s="416"/>
      <c r="C4" s="419"/>
      <c r="D4" s="419"/>
      <c r="E4" s="419"/>
      <c r="F4" s="413"/>
      <c r="G4" s="413"/>
      <c r="H4" s="413"/>
      <c r="I4" s="413"/>
      <c r="J4" s="413"/>
      <c r="K4" s="413"/>
      <c r="L4" s="413"/>
      <c r="M4" s="413"/>
      <c r="N4" s="413"/>
      <c r="O4" s="413"/>
      <c r="P4" s="449"/>
      <c r="Q4" s="413"/>
      <c r="R4" s="413"/>
      <c r="S4" s="413"/>
      <c r="T4" s="413"/>
      <c r="U4" s="413"/>
      <c r="V4" s="413"/>
      <c r="W4" s="689" t="s">
        <v>17</v>
      </c>
      <c r="X4" s="689"/>
      <c r="Y4" s="689"/>
      <c r="Z4" s="448"/>
      <c r="AA4" s="446"/>
    </row>
    <row r="5" spans="1:246" ht="20.100000000000001" customHeight="1" thickBot="1">
      <c r="A5" s="446"/>
      <c r="B5" s="416"/>
      <c r="C5" s="419"/>
      <c r="D5" s="419"/>
      <c r="E5" s="419"/>
      <c r="F5" s="413"/>
      <c r="G5" s="688" t="s">
        <v>0</v>
      </c>
      <c r="H5" s="688"/>
      <c r="I5" s="688"/>
      <c r="J5" s="688"/>
      <c r="K5" s="688"/>
      <c r="L5" s="688"/>
      <c r="M5" s="688"/>
      <c r="N5" s="688"/>
      <c r="O5" s="688"/>
      <c r="P5" s="688"/>
      <c r="Q5" s="413"/>
      <c r="R5" s="413"/>
      <c r="S5" s="413"/>
      <c r="W5" s="689"/>
      <c r="X5" s="689"/>
      <c r="Y5" s="689"/>
      <c r="Z5" s="448"/>
      <c r="AA5" s="446"/>
    </row>
    <row r="6" spans="1:246" ht="34.5" customHeight="1">
      <c r="A6" s="446"/>
      <c r="B6" s="416"/>
      <c r="C6" s="413"/>
      <c r="D6" s="422"/>
      <c r="E6" s="422"/>
      <c r="F6" s="413"/>
      <c r="G6" s="710" t="s">
        <v>18</v>
      </c>
      <c r="H6" s="710"/>
      <c r="I6" s="710"/>
      <c r="J6" s="710"/>
      <c r="K6" s="710"/>
      <c r="L6" s="710"/>
      <c r="M6" s="710"/>
      <c r="N6" s="710"/>
      <c r="O6" s="710"/>
      <c r="P6" s="710"/>
      <c r="Q6" s="693"/>
      <c r="R6" s="693"/>
      <c r="S6" s="693"/>
      <c r="W6" s="692" t="s">
        <v>4</v>
      </c>
      <c r="X6" s="692"/>
      <c r="Y6" s="692"/>
      <c r="AA6" s="446"/>
    </row>
    <row r="7" spans="1:246" ht="15" customHeight="1">
      <c r="A7" s="446"/>
      <c r="B7" s="416"/>
      <c r="C7" s="691" t="s">
        <v>3</v>
      </c>
      <c r="D7" s="691"/>
      <c r="E7" s="691"/>
      <c r="F7" s="450"/>
      <c r="G7" s="419"/>
      <c r="H7" s="419"/>
      <c r="I7" s="419"/>
      <c r="J7" s="419"/>
      <c r="K7" s="419"/>
      <c r="L7" s="419"/>
      <c r="M7" s="419"/>
      <c r="N7" s="413"/>
      <c r="O7" s="413"/>
      <c r="P7" s="413"/>
      <c r="Q7" s="413"/>
      <c r="R7" s="413"/>
      <c r="S7" s="413"/>
      <c r="T7" s="413"/>
      <c r="U7" s="413"/>
      <c r="V7" s="413"/>
      <c r="W7" s="683">
        <v>2023</v>
      </c>
      <c r="X7" s="683"/>
      <c r="Y7" s="683"/>
      <c r="AA7" s="446"/>
    </row>
    <row r="8" spans="1:246" ht="13.5" customHeight="1">
      <c r="A8" s="446"/>
      <c r="B8" s="416"/>
      <c r="C8" s="691"/>
      <c r="D8" s="691"/>
      <c r="E8" s="691"/>
      <c r="F8" s="451"/>
      <c r="G8" s="419"/>
      <c r="H8" s="419"/>
      <c r="I8" s="419"/>
      <c r="J8" s="419"/>
      <c r="K8" s="419"/>
      <c r="L8" s="419"/>
      <c r="M8" s="419"/>
      <c r="N8" s="413"/>
      <c r="O8" s="413"/>
      <c r="P8" s="413"/>
      <c r="Q8" s="413"/>
      <c r="R8" s="413"/>
      <c r="S8" s="413"/>
      <c r="T8" s="413"/>
      <c r="U8" s="413"/>
      <c r="V8" s="413"/>
      <c r="W8" s="683"/>
      <c r="X8" s="683"/>
      <c r="Y8" s="683"/>
      <c r="AA8" s="446"/>
    </row>
    <row r="9" spans="1:246" ht="13.5" customHeight="1" thickBot="1">
      <c r="A9" s="446"/>
      <c r="B9" s="416"/>
      <c r="C9" s="413"/>
      <c r="D9" s="451"/>
      <c r="E9" s="413"/>
      <c r="F9" s="419"/>
      <c r="G9" s="419"/>
      <c r="H9" s="419"/>
      <c r="I9" s="419"/>
      <c r="J9" s="419"/>
      <c r="K9" s="419"/>
      <c r="L9" s="419"/>
      <c r="M9" s="419"/>
      <c r="N9" s="413"/>
      <c r="O9" s="413"/>
      <c r="P9" s="413"/>
      <c r="Q9" s="413"/>
      <c r="R9" s="413"/>
      <c r="S9" s="413"/>
      <c r="T9" s="413"/>
      <c r="U9" s="413"/>
      <c r="V9" s="413"/>
      <c r="W9" s="413"/>
      <c r="X9" s="413"/>
      <c r="Y9" s="413"/>
      <c r="AA9" s="446"/>
    </row>
    <row r="10" spans="1:246" ht="23.25" customHeight="1">
      <c r="A10" s="446"/>
      <c r="B10" s="416"/>
      <c r="C10" s="425"/>
      <c r="D10" s="426" t="s">
        <v>5</v>
      </c>
      <c r="E10" s="427"/>
      <c r="F10" s="427"/>
      <c r="G10" s="427"/>
      <c r="H10" s="427"/>
      <c r="I10" s="427"/>
      <c r="J10" s="427"/>
      <c r="K10" s="427"/>
      <c r="L10" s="427"/>
      <c r="M10" s="427"/>
      <c r="N10" s="427"/>
      <c r="O10" s="427"/>
      <c r="P10" s="427"/>
      <c r="Q10" s="427"/>
      <c r="R10" s="427"/>
      <c r="S10" s="427"/>
      <c r="T10" s="427"/>
      <c r="U10" s="427"/>
      <c r="V10" s="427"/>
      <c r="W10" s="427"/>
      <c r="X10" s="427"/>
      <c r="Y10" s="428"/>
      <c r="AA10" s="446"/>
    </row>
    <row r="11" spans="1:246" ht="23.25" customHeight="1">
      <c r="A11" s="446"/>
      <c r="B11" s="416"/>
      <c r="C11" s="429"/>
      <c r="D11" s="706" t="s">
        <v>6</v>
      </c>
      <c r="E11" s="706"/>
      <c r="F11" s="706"/>
      <c r="G11" s="706"/>
      <c r="H11" s="706"/>
      <c r="I11" s="413"/>
      <c r="J11" s="413"/>
      <c r="K11" s="413"/>
      <c r="L11" s="430" t="s">
        <v>7</v>
      </c>
      <c r="M11" s="431"/>
      <c r="N11" s="431"/>
      <c r="O11" s="431"/>
      <c r="P11" s="431"/>
      <c r="Q11" s="431"/>
      <c r="R11" s="431"/>
      <c r="S11" s="431"/>
      <c r="T11" s="431"/>
      <c r="U11" s="420"/>
      <c r="V11" s="420"/>
      <c r="W11" s="420"/>
      <c r="X11" s="420"/>
      <c r="Y11" s="432"/>
      <c r="AA11" s="446"/>
    </row>
    <row r="12" spans="1:246" ht="23.25" customHeight="1">
      <c r="A12" s="446"/>
      <c r="B12" s="416"/>
      <c r="C12" s="429"/>
      <c r="D12" s="683"/>
      <c r="E12" s="683"/>
      <c r="F12" s="683"/>
      <c r="G12" s="683"/>
      <c r="H12" s="683"/>
      <c r="I12" s="413"/>
      <c r="J12" s="413"/>
      <c r="K12" s="413"/>
      <c r="L12" s="707"/>
      <c r="M12" s="708"/>
      <c r="N12" s="708"/>
      <c r="O12" s="708"/>
      <c r="P12" s="708"/>
      <c r="Q12" s="708"/>
      <c r="R12" s="708"/>
      <c r="S12" s="708"/>
      <c r="T12" s="708"/>
      <c r="U12" s="708"/>
      <c r="V12" s="708"/>
      <c r="W12" s="708"/>
      <c r="X12" s="709"/>
      <c r="Y12" s="432"/>
      <c r="AA12" s="446"/>
    </row>
    <row r="13" spans="1:246" ht="23.25" customHeight="1" thickBot="1">
      <c r="A13" s="446"/>
      <c r="B13" s="416"/>
      <c r="C13" s="433"/>
      <c r="D13" s="434"/>
      <c r="E13" s="435"/>
      <c r="F13" s="435"/>
      <c r="G13" s="435"/>
      <c r="H13" s="435"/>
      <c r="I13" s="435"/>
      <c r="J13" s="435"/>
      <c r="K13" s="435"/>
      <c r="L13" s="435"/>
      <c r="M13" s="435"/>
      <c r="N13" s="435"/>
      <c r="O13" s="435"/>
      <c r="P13" s="435"/>
      <c r="Q13" s="435"/>
      <c r="R13" s="435"/>
      <c r="S13" s="435"/>
      <c r="T13" s="435"/>
      <c r="U13" s="435"/>
      <c r="V13" s="435"/>
      <c r="W13" s="435"/>
      <c r="X13" s="435"/>
      <c r="Y13" s="436"/>
      <c r="AA13" s="446"/>
    </row>
    <row r="14" spans="1:246" s="412" customFormat="1" ht="6" customHeight="1" thickBot="1">
      <c r="A14" s="446"/>
      <c r="B14" s="416"/>
      <c r="C14" s="416"/>
      <c r="D14" s="416"/>
      <c r="E14" s="416"/>
      <c r="F14" s="416"/>
      <c r="G14" s="416"/>
      <c r="H14" s="416"/>
      <c r="I14" s="416"/>
      <c r="J14" s="416"/>
      <c r="K14" s="416"/>
      <c r="L14" s="416"/>
      <c r="M14" s="416"/>
      <c r="N14" s="416"/>
      <c r="O14" s="416"/>
      <c r="P14" s="413"/>
      <c r="U14" s="413"/>
      <c r="V14" s="413"/>
      <c r="W14" s="413"/>
      <c r="X14" s="413"/>
      <c r="Y14" s="413"/>
      <c r="AA14" s="446"/>
      <c r="AR14" s="447"/>
      <c r="AS14" s="447"/>
      <c r="AT14" s="447"/>
      <c r="AU14" s="447"/>
      <c r="AV14" s="447"/>
      <c r="AW14" s="447"/>
      <c r="AX14" s="447"/>
      <c r="AY14" s="447"/>
      <c r="AZ14" s="447"/>
      <c r="BA14" s="447"/>
      <c r="BB14" s="447"/>
      <c r="BC14" s="447"/>
      <c r="BD14" s="447"/>
      <c r="BE14" s="447"/>
      <c r="BF14" s="447"/>
      <c r="BG14" s="447"/>
      <c r="BH14" s="447"/>
      <c r="BI14" s="447"/>
      <c r="BJ14" s="447"/>
      <c r="BK14" s="447"/>
      <c r="BL14" s="447"/>
      <c r="BM14" s="447"/>
      <c r="BN14" s="447"/>
      <c r="BO14" s="447"/>
      <c r="BP14" s="447"/>
      <c r="BQ14" s="447"/>
      <c r="BR14" s="447"/>
      <c r="BS14" s="447"/>
      <c r="BT14" s="447"/>
      <c r="BU14" s="447"/>
      <c r="BV14" s="447"/>
      <c r="BW14" s="447"/>
      <c r="BX14" s="447"/>
      <c r="BY14" s="447"/>
      <c r="BZ14" s="447"/>
      <c r="CA14" s="447"/>
      <c r="CB14" s="447"/>
      <c r="CC14" s="447"/>
      <c r="CD14" s="447"/>
      <c r="CE14" s="447"/>
      <c r="CF14" s="447"/>
      <c r="CG14" s="447"/>
      <c r="CH14" s="447"/>
      <c r="CI14" s="447"/>
      <c r="CJ14" s="447"/>
      <c r="CK14" s="447"/>
      <c r="CL14" s="447"/>
      <c r="CM14" s="447"/>
      <c r="CN14" s="447"/>
      <c r="CO14" s="447"/>
      <c r="CP14" s="447"/>
      <c r="CQ14" s="447"/>
      <c r="CR14" s="447"/>
      <c r="CS14" s="447"/>
      <c r="CT14" s="447"/>
      <c r="CU14" s="447"/>
      <c r="CV14" s="447"/>
      <c r="CW14" s="447"/>
      <c r="CX14" s="447"/>
      <c r="CY14" s="447"/>
      <c r="CZ14" s="447"/>
      <c r="DA14" s="447"/>
      <c r="DB14" s="447"/>
      <c r="DC14" s="447"/>
      <c r="DD14" s="447"/>
      <c r="DE14" s="447"/>
      <c r="DF14" s="447"/>
      <c r="DG14" s="447"/>
      <c r="DH14" s="447"/>
      <c r="DI14" s="447"/>
      <c r="DJ14" s="447"/>
      <c r="DK14" s="447"/>
      <c r="DL14" s="447"/>
      <c r="DM14" s="447"/>
      <c r="DN14" s="447"/>
      <c r="DO14" s="447"/>
      <c r="DP14" s="447"/>
      <c r="DQ14" s="447"/>
      <c r="DR14" s="447"/>
      <c r="DS14" s="447"/>
      <c r="DT14" s="447"/>
      <c r="DU14" s="447"/>
      <c r="DV14" s="447"/>
      <c r="DW14" s="447"/>
      <c r="DX14" s="447"/>
      <c r="DY14" s="447"/>
      <c r="DZ14" s="447"/>
      <c r="EA14" s="447"/>
      <c r="EB14" s="447"/>
      <c r="EC14" s="447"/>
      <c r="ED14" s="447"/>
      <c r="EE14" s="447"/>
      <c r="EF14" s="447"/>
      <c r="EG14" s="447"/>
      <c r="EH14" s="447"/>
      <c r="EI14" s="447"/>
      <c r="EJ14" s="447"/>
      <c r="EK14" s="447"/>
      <c r="EL14" s="447"/>
      <c r="EM14" s="447"/>
      <c r="EN14" s="447"/>
      <c r="EO14" s="447"/>
      <c r="EP14" s="447"/>
      <c r="EQ14" s="447"/>
      <c r="ER14" s="447"/>
      <c r="ES14" s="447"/>
      <c r="ET14" s="447"/>
      <c r="EU14" s="447"/>
      <c r="EV14" s="447"/>
      <c r="EW14" s="447"/>
      <c r="EX14" s="447"/>
      <c r="EY14" s="447"/>
      <c r="EZ14" s="447"/>
      <c r="FA14" s="447"/>
      <c r="FB14" s="447"/>
      <c r="FC14" s="447"/>
      <c r="FD14" s="447"/>
      <c r="FE14" s="447"/>
      <c r="FF14" s="447"/>
      <c r="FG14" s="447"/>
      <c r="FH14" s="447"/>
      <c r="FI14" s="447"/>
      <c r="FJ14" s="447"/>
      <c r="FK14" s="447"/>
      <c r="FL14" s="447"/>
      <c r="FM14" s="447"/>
      <c r="FN14" s="447"/>
      <c r="FO14" s="447"/>
      <c r="FP14" s="447"/>
      <c r="FQ14" s="447"/>
      <c r="FR14" s="447"/>
      <c r="FS14" s="447"/>
      <c r="FT14" s="447"/>
      <c r="FU14" s="447"/>
      <c r="FV14" s="447"/>
      <c r="FW14" s="447"/>
      <c r="FX14" s="447"/>
      <c r="FY14" s="447"/>
      <c r="FZ14" s="447"/>
      <c r="GA14" s="447"/>
      <c r="GB14" s="447"/>
      <c r="GC14" s="447"/>
      <c r="GD14" s="447"/>
      <c r="GE14" s="447"/>
      <c r="GF14" s="447"/>
      <c r="GG14" s="447"/>
      <c r="GH14" s="447"/>
      <c r="GI14" s="447"/>
      <c r="GJ14" s="447"/>
      <c r="GK14" s="447"/>
      <c r="GL14" s="447"/>
      <c r="GM14" s="447"/>
      <c r="GN14" s="447"/>
      <c r="GO14" s="447"/>
      <c r="GP14" s="447"/>
      <c r="GQ14" s="447"/>
      <c r="GR14" s="447"/>
      <c r="GS14" s="447"/>
      <c r="GT14" s="447"/>
      <c r="GU14" s="447"/>
      <c r="GV14" s="447"/>
      <c r="GW14" s="447"/>
      <c r="GX14" s="447"/>
      <c r="GY14" s="447"/>
      <c r="GZ14" s="447"/>
      <c r="HA14" s="447"/>
      <c r="HB14" s="447"/>
      <c r="HC14" s="447"/>
      <c r="HD14" s="447"/>
      <c r="HE14" s="447"/>
      <c r="HF14" s="447"/>
      <c r="HG14" s="447"/>
      <c r="HH14" s="447"/>
      <c r="HI14" s="447"/>
      <c r="HJ14" s="447"/>
      <c r="HK14" s="447"/>
      <c r="HL14" s="447"/>
      <c r="HM14" s="447"/>
      <c r="HN14" s="447"/>
      <c r="HO14" s="447"/>
      <c r="HP14" s="447"/>
      <c r="HQ14" s="447"/>
      <c r="HR14" s="447"/>
      <c r="HS14" s="447"/>
      <c r="HT14" s="447"/>
      <c r="HU14" s="447"/>
      <c r="HV14" s="447"/>
      <c r="HW14" s="447"/>
      <c r="HX14" s="447"/>
      <c r="HY14" s="447"/>
      <c r="HZ14" s="447"/>
      <c r="IA14" s="447"/>
      <c r="IB14" s="447"/>
      <c r="IC14" s="447"/>
      <c r="ID14" s="447"/>
      <c r="IE14" s="447"/>
      <c r="IF14" s="447"/>
      <c r="IG14" s="447"/>
      <c r="IH14" s="447"/>
      <c r="II14" s="447"/>
      <c r="IJ14" s="447"/>
      <c r="IK14" s="447"/>
      <c r="IL14" s="447"/>
    </row>
    <row r="15" spans="1:246" ht="20.100000000000001" customHeight="1">
      <c r="A15" s="446"/>
      <c r="B15" s="419"/>
      <c r="C15" s="685" t="s">
        <v>19</v>
      </c>
      <c r="D15" s="686"/>
      <c r="E15" s="686"/>
      <c r="F15" s="686"/>
      <c r="G15" s="686"/>
      <c r="H15" s="686"/>
      <c r="I15" s="686"/>
      <c r="J15" s="686"/>
      <c r="K15" s="686"/>
      <c r="L15" s="686"/>
      <c r="M15" s="686"/>
      <c r="N15" s="686"/>
      <c r="O15" s="686"/>
      <c r="P15" s="686"/>
      <c r="Q15" s="686"/>
      <c r="R15" s="686"/>
      <c r="S15" s="686"/>
      <c r="T15" s="686"/>
      <c r="U15" s="686"/>
      <c r="V15" s="686"/>
      <c r="W15" s="686"/>
      <c r="X15" s="686"/>
      <c r="Y15" s="687"/>
      <c r="AA15" s="446"/>
    </row>
    <row r="16" spans="1:246" ht="27.75" customHeight="1">
      <c r="A16" s="446"/>
      <c r="B16" s="419"/>
      <c r="C16" s="440"/>
      <c r="D16" s="680" t="s">
        <v>20</v>
      </c>
      <c r="E16" s="680"/>
      <c r="F16" s="680"/>
      <c r="G16" s="680"/>
      <c r="H16" s="680"/>
      <c r="I16" s="680"/>
      <c r="J16" s="680" t="s">
        <v>21</v>
      </c>
      <c r="K16" s="680"/>
      <c r="L16" s="680" t="s">
        <v>22</v>
      </c>
      <c r="M16" s="680"/>
      <c r="N16" s="680" t="s">
        <v>23</v>
      </c>
      <c r="O16" s="680"/>
      <c r="P16" s="680"/>
      <c r="Q16" s="680" t="s">
        <v>24</v>
      </c>
      <c r="R16" s="680"/>
      <c r="S16" s="680"/>
      <c r="T16" s="680" t="s">
        <v>25</v>
      </c>
      <c r="U16" s="680"/>
      <c r="V16" s="680"/>
      <c r="W16" s="680" t="s">
        <v>26</v>
      </c>
      <c r="X16" s="680"/>
      <c r="Y16" s="681"/>
      <c r="AA16" s="446"/>
    </row>
    <row r="17" spans="1:27" ht="20.100000000000001" customHeight="1">
      <c r="A17" s="446"/>
      <c r="B17" s="439"/>
      <c r="C17" s="440">
        <v>1</v>
      </c>
      <c r="D17" s="702"/>
      <c r="E17" s="703"/>
      <c r="F17" s="703"/>
      <c r="G17" s="703"/>
      <c r="H17" s="703"/>
      <c r="I17" s="703"/>
      <c r="J17" s="705"/>
      <c r="K17" s="705"/>
      <c r="L17" s="677"/>
      <c r="M17" s="677"/>
      <c r="N17" s="677"/>
      <c r="O17" s="677"/>
      <c r="P17" s="677"/>
      <c r="Q17" s="677"/>
      <c r="R17" s="677"/>
      <c r="S17" s="677"/>
      <c r="T17" s="677"/>
      <c r="U17" s="677"/>
      <c r="V17" s="677"/>
      <c r="W17" s="673"/>
      <c r="X17" s="673"/>
      <c r="Y17" s="674"/>
      <c r="Z17" s="452" t="s">
        <v>27</v>
      </c>
      <c r="AA17" s="446"/>
    </row>
    <row r="18" spans="1:27" ht="20.100000000000001" customHeight="1">
      <c r="A18" s="446"/>
      <c r="B18" s="439"/>
      <c r="C18" s="440">
        <v>2</v>
      </c>
      <c r="D18" s="702"/>
      <c r="E18" s="703"/>
      <c r="F18" s="703"/>
      <c r="G18" s="703"/>
      <c r="H18" s="703"/>
      <c r="I18" s="703"/>
      <c r="J18" s="704"/>
      <c r="K18" s="704"/>
      <c r="L18" s="677"/>
      <c r="M18" s="677"/>
      <c r="N18" s="677"/>
      <c r="O18" s="677"/>
      <c r="P18" s="677"/>
      <c r="Q18" s="677"/>
      <c r="R18" s="677"/>
      <c r="S18" s="677"/>
      <c r="T18" s="677"/>
      <c r="U18" s="677"/>
      <c r="V18" s="677"/>
      <c r="W18" s="673"/>
      <c r="X18" s="673"/>
      <c r="Y18" s="674"/>
      <c r="Z18" s="452" t="s">
        <v>28</v>
      </c>
      <c r="AA18" s="446"/>
    </row>
    <row r="19" spans="1:27" ht="20.100000000000001" customHeight="1">
      <c r="A19" s="446"/>
      <c r="B19" s="439"/>
      <c r="C19" s="440">
        <v>3</v>
      </c>
      <c r="D19" s="702"/>
      <c r="E19" s="703"/>
      <c r="F19" s="703"/>
      <c r="G19" s="703"/>
      <c r="H19" s="703"/>
      <c r="I19" s="703"/>
      <c r="J19" s="704"/>
      <c r="K19" s="704"/>
      <c r="L19" s="677"/>
      <c r="M19" s="677"/>
      <c r="N19" s="677"/>
      <c r="O19" s="677"/>
      <c r="P19" s="677"/>
      <c r="Q19" s="677"/>
      <c r="R19" s="677"/>
      <c r="S19" s="677"/>
      <c r="T19" s="677"/>
      <c r="U19" s="677"/>
      <c r="V19" s="677"/>
      <c r="W19" s="673"/>
      <c r="X19" s="673"/>
      <c r="Y19" s="674"/>
      <c r="AA19" s="446"/>
    </row>
    <row r="20" spans="1:27" ht="20.100000000000001" customHeight="1">
      <c r="A20" s="446"/>
      <c r="B20" s="439"/>
      <c r="C20" s="440">
        <v>4</v>
      </c>
      <c r="D20" s="702"/>
      <c r="E20" s="703"/>
      <c r="F20" s="703"/>
      <c r="G20" s="703"/>
      <c r="H20" s="703"/>
      <c r="I20" s="703"/>
      <c r="J20" s="704"/>
      <c r="K20" s="704"/>
      <c r="L20" s="677"/>
      <c r="M20" s="677"/>
      <c r="N20" s="677"/>
      <c r="O20" s="677"/>
      <c r="P20" s="677"/>
      <c r="Q20" s="677"/>
      <c r="R20" s="677"/>
      <c r="S20" s="677"/>
      <c r="T20" s="677"/>
      <c r="U20" s="677"/>
      <c r="V20" s="677"/>
      <c r="W20" s="673"/>
      <c r="X20" s="673"/>
      <c r="Y20" s="674"/>
      <c r="AA20" s="446"/>
    </row>
    <row r="21" spans="1:27" ht="20.100000000000001" customHeight="1">
      <c r="A21" s="446"/>
      <c r="B21" s="439"/>
      <c r="C21" s="440">
        <v>5</v>
      </c>
      <c r="D21" s="702"/>
      <c r="E21" s="703"/>
      <c r="F21" s="703"/>
      <c r="G21" s="703"/>
      <c r="H21" s="703"/>
      <c r="I21" s="703"/>
      <c r="J21" s="704"/>
      <c r="K21" s="704"/>
      <c r="L21" s="677"/>
      <c r="M21" s="677"/>
      <c r="N21" s="677"/>
      <c r="O21" s="677"/>
      <c r="P21" s="677"/>
      <c r="Q21" s="677"/>
      <c r="R21" s="677"/>
      <c r="S21" s="677"/>
      <c r="T21" s="677"/>
      <c r="U21" s="677"/>
      <c r="V21" s="677"/>
      <c r="W21" s="673"/>
      <c r="X21" s="673"/>
      <c r="Y21" s="674"/>
      <c r="AA21" s="446"/>
    </row>
    <row r="22" spans="1:27" ht="20.100000000000001" customHeight="1">
      <c r="A22" s="446"/>
      <c r="B22" s="439"/>
      <c r="C22" s="440">
        <v>6</v>
      </c>
      <c r="D22" s="702"/>
      <c r="E22" s="703"/>
      <c r="F22" s="703"/>
      <c r="G22" s="703"/>
      <c r="H22" s="703"/>
      <c r="I22" s="703"/>
      <c r="J22" s="704"/>
      <c r="K22" s="704"/>
      <c r="L22" s="677"/>
      <c r="M22" s="677"/>
      <c r="N22" s="677"/>
      <c r="O22" s="677"/>
      <c r="P22" s="677"/>
      <c r="Q22" s="677"/>
      <c r="R22" s="677"/>
      <c r="S22" s="677"/>
      <c r="T22" s="677"/>
      <c r="U22" s="677"/>
      <c r="V22" s="677"/>
      <c r="W22" s="673"/>
      <c r="X22" s="673"/>
      <c r="Y22" s="674"/>
      <c r="AA22" s="446"/>
    </row>
    <row r="23" spans="1:27" ht="20.100000000000001" customHeight="1">
      <c r="A23" s="446"/>
      <c r="B23" s="439"/>
      <c r="C23" s="440">
        <v>7</v>
      </c>
      <c r="D23" s="702"/>
      <c r="E23" s="703"/>
      <c r="F23" s="703"/>
      <c r="G23" s="703"/>
      <c r="H23" s="703"/>
      <c r="I23" s="703"/>
      <c r="J23" s="704"/>
      <c r="K23" s="704"/>
      <c r="L23" s="677"/>
      <c r="M23" s="677"/>
      <c r="N23" s="677"/>
      <c r="O23" s="677"/>
      <c r="P23" s="677"/>
      <c r="Q23" s="677"/>
      <c r="R23" s="677"/>
      <c r="S23" s="677"/>
      <c r="T23" s="677"/>
      <c r="U23" s="677"/>
      <c r="V23" s="677"/>
      <c r="W23" s="673"/>
      <c r="X23" s="673"/>
      <c r="Y23" s="674"/>
      <c r="AA23" s="446"/>
    </row>
    <row r="24" spans="1:27" ht="20.100000000000001" customHeight="1">
      <c r="A24" s="446"/>
      <c r="B24" s="439"/>
      <c r="C24" s="440">
        <v>8</v>
      </c>
      <c r="D24" s="702"/>
      <c r="E24" s="703"/>
      <c r="F24" s="703"/>
      <c r="G24" s="703"/>
      <c r="H24" s="703"/>
      <c r="I24" s="703"/>
      <c r="J24" s="704"/>
      <c r="K24" s="704"/>
      <c r="L24" s="677"/>
      <c r="M24" s="677"/>
      <c r="N24" s="677"/>
      <c r="O24" s="677"/>
      <c r="P24" s="677"/>
      <c r="Q24" s="677"/>
      <c r="R24" s="677"/>
      <c r="S24" s="677"/>
      <c r="T24" s="677"/>
      <c r="U24" s="677"/>
      <c r="V24" s="677"/>
      <c r="W24" s="673"/>
      <c r="X24" s="673"/>
      <c r="Y24" s="674"/>
      <c r="AA24" s="446"/>
    </row>
    <row r="25" spans="1:27" ht="20.100000000000001" customHeight="1">
      <c r="A25" s="446"/>
      <c r="B25" s="439"/>
      <c r="C25" s="440">
        <v>9</v>
      </c>
      <c r="D25" s="702"/>
      <c r="E25" s="703"/>
      <c r="F25" s="703"/>
      <c r="G25" s="703"/>
      <c r="H25" s="703"/>
      <c r="I25" s="703"/>
      <c r="J25" s="704"/>
      <c r="K25" s="704"/>
      <c r="L25" s="677"/>
      <c r="M25" s="677"/>
      <c r="N25" s="677"/>
      <c r="O25" s="677"/>
      <c r="P25" s="677"/>
      <c r="Q25" s="677"/>
      <c r="R25" s="677"/>
      <c r="S25" s="677"/>
      <c r="T25" s="677"/>
      <c r="U25" s="677"/>
      <c r="V25" s="677"/>
      <c r="W25" s="673"/>
      <c r="X25" s="673"/>
      <c r="Y25" s="674"/>
      <c r="AA25" s="446"/>
    </row>
    <row r="26" spans="1:27" ht="20.100000000000001" customHeight="1">
      <c r="A26" s="446"/>
      <c r="B26" s="439"/>
      <c r="C26" s="440">
        <v>10</v>
      </c>
      <c r="D26" s="702"/>
      <c r="E26" s="703"/>
      <c r="F26" s="703"/>
      <c r="G26" s="703"/>
      <c r="H26" s="703"/>
      <c r="I26" s="703"/>
      <c r="J26" s="704"/>
      <c r="K26" s="704"/>
      <c r="L26" s="677"/>
      <c r="M26" s="677"/>
      <c r="N26" s="677"/>
      <c r="O26" s="677"/>
      <c r="P26" s="677"/>
      <c r="Q26" s="677"/>
      <c r="R26" s="677"/>
      <c r="S26" s="677"/>
      <c r="T26" s="677"/>
      <c r="U26" s="677"/>
      <c r="V26" s="677"/>
      <c r="W26" s="673"/>
      <c r="X26" s="673"/>
      <c r="Y26" s="674"/>
      <c r="AA26" s="446"/>
    </row>
    <row r="27" spans="1:27" ht="20.100000000000001" customHeight="1">
      <c r="A27" s="446"/>
      <c r="B27" s="439"/>
      <c r="C27" s="440">
        <v>11</v>
      </c>
      <c r="D27" s="702"/>
      <c r="E27" s="703"/>
      <c r="F27" s="703"/>
      <c r="G27" s="703"/>
      <c r="H27" s="703"/>
      <c r="I27" s="703"/>
      <c r="J27" s="704"/>
      <c r="K27" s="704"/>
      <c r="L27" s="677"/>
      <c r="M27" s="677"/>
      <c r="N27" s="677"/>
      <c r="O27" s="677"/>
      <c r="P27" s="677"/>
      <c r="Q27" s="677"/>
      <c r="R27" s="677"/>
      <c r="S27" s="677"/>
      <c r="T27" s="677"/>
      <c r="U27" s="677"/>
      <c r="V27" s="677"/>
      <c r="W27" s="673"/>
      <c r="X27" s="673"/>
      <c r="Y27" s="674"/>
      <c r="AA27" s="446"/>
    </row>
    <row r="28" spans="1:27" ht="20.100000000000001" customHeight="1">
      <c r="A28" s="446"/>
      <c r="B28" s="439"/>
      <c r="C28" s="440">
        <v>12</v>
      </c>
      <c r="D28" s="702"/>
      <c r="E28" s="703"/>
      <c r="F28" s="703"/>
      <c r="G28" s="703"/>
      <c r="H28" s="703"/>
      <c r="I28" s="703"/>
      <c r="J28" s="704"/>
      <c r="K28" s="704"/>
      <c r="L28" s="677"/>
      <c r="M28" s="677"/>
      <c r="N28" s="677"/>
      <c r="O28" s="677"/>
      <c r="P28" s="677"/>
      <c r="Q28" s="677"/>
      <c r="R28" s="677"/>
      <c r="S28" s="677"/>
      <c r="T28" s="677"/>
      <c r="U28" s="677"/>
      <c r="V28" s="677"/>
      <c r="W28" s="673"/>
      <c r="X28" s="673"/>
      <c r="Y28" s="674"/>
      <c r="AA28" s="446"/>
    </row>
    <row r="29" spans="1:27" ht="20.100000000000001" customHeight="1">
      <c r="A29" s="446"/>
      <c r="B29" s="439"/>
      <c r="C29" s="440">
        <v>13</v>
      </c>
      <c r="D29" s="702"/>
      <c r="E29" s="703"/>
      <c r="F29" s="703"/>
      <c r="G29" s="703"/>
      <c r="H29" s="703"/>
      <c r="I29" s="703"/>
      <c r="J29" s="704"/>
      <c r="K29" s="704"/>
      <c r="L29" s="677"/>
      <c r="M29" s="677"/>
      <c r="N29" s="677"/>
      <c r="O29" s="677"/>
      <c r="P29" s="677"/>
      <c r="Q29" s="677"/>
      <c r="R29" s="677"/>
      <c r="S29" s="677"/>
      <c r="T29" s="677"/>
      <c r="U29" s="677"/>
      <c r="V29" s="677"/>
      <c r="W29" s="673"/>
      <c r="X29" s="673"/>
      <c r="Y29" s="674"/>
      <c r="AA29" s="446"/>
    </row>
    <row r="30" spans="1:27" ht="20.100000000000001" customHeight="1">
      <c r="A30" s="446"/>
      <c r="B30" s="439"/>
      <c r="C30" s="440">
        <v>14</v>
      </c>
      <c r="D30" s="702"/>
      <c r="E30" s="703"/>
      <c r="F30" s="703"/>
      <c r="G30" s="703"/>
      <c r="H30" s="703"/>
      <c r="I30" s="703"/>
      <c r="J30" s="704"/>
      <c r="K30" s="704"/>
      <c r="L30" s="677"/>
      <c r="M30" s="677"/>
      <c r="N30" s="677"/>
      <c r="O30" s="677"/>
      <c r="P30" s="677"/>
      <c r="Q30" s="677"/>
      <c r="R30" s="677"/>
      <c r="S30" s="677"/>
      <c r="T30" s="677"/>
      <c r="U30" s="677"/>
      <c r="V30" s="677"/>
      <c r="W30" s="673"/>
      <c r="X30" s="673"/>
      <c r="Y30" s="674"/>
      <c r="AA30" s="446"/>
    </row>
    <row r="31" spans="1:27" ht="20.100000000000001" customHeight="1">
      <c r="A31" s="446"/>
      <c r="B31" s="439"/>
      <c r="C31" s="440">
        <v>15</v>
      </c>
      <c r="D31" s="702"/>
      <c r="E31" s="703"/>
      <c r="F31" s="703"/>
      <c r="G31" s="703"/>
      <c r="H31" s="703"/>
      <c r="I31" s="703"/>
      <c r="J31" s="704"/>
      <c r="K31" s="704"/>
      <c r="L31" s="677"/>
      <c r="M31" s="677"/>
      <c r="N31" s="677"/>
      <c r="O31" s="677"/>
      <c r="P31" s="677"/>
      <c r="Q31" s="677"/>
      <c r="R31" s="677"/>
      <c r="S31" s="677"/>
      <c r="T31" s="677"/>
      <c r="U31" s="677"/>
      <c r="V31" s="677"/>
      <c r="W31" s="673"/>
      <c r="X31" s="673"/>
      <c r="Y31" s="674"/>
      <c r="AA31" s="446"/>
    </row>
    <row r="32" spans="1:27" ht="20.100000000000001" customHeight="1">
      <c r="A32" s="446"/>
      <c r="B32" s="439"/>
      <c r="C32" s="440">
        <v>16</v>
      </c>
      <c r="D32" s="702"/>
      <c r="E32" s="703"/>
      <c r="F32" s="703"/>
      <c r="G32" s="703"/>
      <c r="H32" s="703"/>
      <c r="I32" s="703"/>
      <c r="J32" s="704"/>
      <c r="K32" s="704"/>
      <c r="L32" s="677"/>
      <c r="M32" s="677"/>
      <c r="N32" s="677"/>
      <c r="O32" s="677"/>
      <c r="P32" s="677"/>
      <c r="Q32" s="677"/>
      <c r="R32" s="677"/>
      <c r="S32" s="677"/>
      <c r="T32" s="677"/>
      <c r="U32" s="677"/>
      <c r="V32" s="677"/>
      <c r="W32" s="673"/>
      <c r="X32" s="673"/>
      <c r="Y32" s="674"/>
      <c r="AA32" s="446"/>
    </row>
    <row r="33" spans="1:27" ht="20.100000000000001" customHeight="1">
      <c r="A33" s="446"/>
      <c r="B33" s="439"/>
      <c r="C33" s="440">
        <v>17</v>
      </c>
      <c r="D33" s="702"/>
      <c r="E33" s="703"/>
      <c r="F33" s="703"/>
      <c r="G33" s="703"/>
      <c r="H33" s="703"/>
      <c r="I33" s="703"/>
      <c r="J33" s="704"/>
      <c r="K33" s="704"/>
      <c r="L33" s="677"/>
      <c r="M33" s="677"/>
      <c r="N33" s="677"/>
      <c r="O33" s="677"/>
      <c r="P33" s="677"/>
      <c r="Q33" s="677"/>
      <c r="R33" s="677"/>
      <c r="S33" s="677"/>
      <c r="T33" s="677"/>
      <c r="U33" s="677"/>
      <c r="V33" s="677"/>
      <c r="W33" s="673"/>
      <c r="X33" s="673"/>
      <c r="Y33" s="674"/>
      <c r="AA33" s="446"/>
    </row>
    <row r="34" spans="1:27" ht="20.100000000000001" customHeight="1">
      <c r="A34" s="446"/>
      <c r="B34" s="439"/>
      <c r="C34" s="440">
        <v>18</v>
      </c>
      <c r="D34" s="702"/>
      <c r="E34" s="703"/>
      <c r="F34" s="703"/>
      <c r="G34" s="703"/>
      <c r="H34" s="703"/>
      <c r="I34" s="703"/>
      <c r="J34" s="704"/>
      <c r="K34" s="704"/>
      <c r="L34" s="677"/>
      <c r="M34" s="677"/>
      <c r="N34" s="677"/>
      <c r="O34" s="677"/>
      <c r="P34" s="677"/>
      <c r="Q34" s="677"/>
      <c r="R34" s="677"/>
      <c r="S34" s="677"/>
      <c r="T34" s="677"/>
      <c r="U34" s="677"/>
      <c r="V34" s="677"/>
      <c r="W34" s="673"/>
      <c r="X34" s="673"/>
      <c r="Y34" s="674"/>
      <c r="AA34" s="446"/>
    </row>
    <row r="35" spans="1:27" ht="20.100000000000001" customHeight="1">
      <c r="A35" s="446"/>
      <c r="B35" s="439"/>
      <c r="C35" s="440">
        <v>19</v>
      </c>
      <c r="D35" s="702"/>
      <c r="E35" s="703"/>
      <c r="F35" s="703"/>
      <c r="G35" s="703"/>
      <c r="H35" s="703"/>
      <c r="I35" s="703"/>
      <c r="J35" s="704"/>
      <c r="K35" s="704"/>
      <c r="L35" s="677"/>
      <c r="M35" s="677"/>
      <c r="N35" s="677"/>
      <c r="O35" s="677"/>
      <c r="P35" s="677"/>
      <c r="Q35" s="677"/>
      <c r="R35" s="677"/>
      <c r="S35" s="677"/>
      <c r="T35" s="677"/>
      <c r="U35" s="677"/>
      <c r="V35" s="677"/>
      <c r="W35" s="673"/>
      <c r="X35" s="673"/>
      <c r="Y35" s="674"/>
      <c r="AA35" s="446"/>
    </row>
    <row r="36" spans="1:27" ht="20.100000000000001" customHeight="1">
      <c r="A36" s="446"/>
      <c r="B36" s="439"/>
      <c r="C36" s="440">
        <v>20</v>
      </c>
      <c r="D36" s="702"/>
      <c r="E36" s="703"/>
      <c r="F36" s="703"/>
      <c r="G36" s="703"/>
      <c r="H36" s="703"/>
      <c r="I36" s="703"/>
      <c r="J36" s="704"/>
      <c r="K36" s="704"/>
      <c r="L36" s="677"/>
      <c r="M36" s="677"/>
      <c r="N36" s="677"/>
      <c r="O36" s="677"/>
      <c r="P36" s="677"/>
      <c r="Q36" s="677"/>
      <c r="R36" s="677"/>
      <c r="S36" s="677"/>
      <c r="T36" s="677"/>
      <c r="U36" s="677"/>
      <c r="V36" s="677"/>
      <c r="W36" s="673"/>
      <c r="X36" s="673"/>
      <c r="Y36" s="674"/>
      <c r="AA36" s="446"/>
    </row>
    <row r="37" spans="1:27" ht="20.100000000000001" customHeight="1">
      <c r="A37" s="446"/>
      <c r="B37" s="439"/>
      <c r="C37" s="440">
        <v>21</v>
      </c>
      <c r="D37" s="702"/>
      <c r="E37" s="703"/>
      <c r="F37" s="703"/>
      <c r="G37" s="703"/>
      <c r="H37" s="703"/>
      <c r="I37" s="703"/>
      <c r="J37" s="704"/>
      <c r="K37" s="704"/>
      <c r="L37" s="677"/>
      <c r="M37" s="677"/>
      <c r="N37" s="677"/>
      <c r="O37" s="677"/>
      <c r="P37" s="677"/>
      <c r="Q37" s="677"/>
      <c r="R37" s="677"/>
      <c r="S37" s="677"/>
      <c r="T37" s="677"/>
      <c r="U37" s="677"/>
      <c r="V37" s="677"/>
      <c r="W37" s="673"/>
      <c r="X37" s="673"/>
      <c r="Y37" s="674"/>
      <c r="AA37" s="446"/>
    </row>
    <row r="38" spans="1:27" ht="20.100000000000001" customHeight="1">
      <c r="A38" s="446"/>
      <c r="B38" s="439"/>
      <c r="C38" s="440">
        <v>22</v>
      </c>
      <c r="D38" s="702"/>
      <c r="E38" s="703"/>
      <c r="F38" s="703"/>
      <c r="G38" s="703"/>
      <c r="H38" s="703"/>
      <c r="I38" s="703"/>
      <c r="J38" s="704"/>
      <c r="K38" s="704"/>
      <c r="L38" s="677" t="s">
        <v>29</v>
      </c>
      <c r="M38" s="677"/>
      <c r="N38" s="677"/>
      <c r="O38" s="677"/>
      <c r="P38" s="677"/>
      <c r="Q38" s="677"/>
      <c r="R38" s="677"/>
      <c r="S38" s="677"/>
      <c r="T38" s="677"/>
      <c r="U38" s="677"/>
      <c r="V38" s="677"/>
      <c r="W38" s="673"/>
      <c r="X38" s="673"/>
      <c r="Y38" s="674"/>
      <c r="AA38" s="446"/>
    </row>
    <row r="39" spans="1:27" ht="20.100000000000001" customHeight="1">
      <c r="A39" s="446"/>
      <c r="B39" s="439"/>
      <c r="C39" s="440">
        <v>23</v>
      </c>
      <c r="D39" s="702"/>
      <c r="E39" s="703"/>
      <c r="F39" s="703"/>
      <c r="G39" s="703"/>
      <c r="H39" s="703"/>
      <c r="I39" s="703"/>
      <c r="J39" s="704"/>
      <c r="K39" s="704"/>
      <c r="L39" s="677"/>
      <c r="M39" s="677"/>
      <c r="N39" s="677"/>
      <c r="O39" s="677"/>
      <c r="P39" s="677"/>
      <c r="Q39" s="677"/>
      <c r="R39" s="677"/>
      <c r="S39" s="677"/>
      <c r="T39" s="677"/>
      <c r="U39" s="677"/>
      <c r="V39" s="677"/>
      <c r="W39" s="673"/>
      <c r="X39" s="673"/>
      <c r="Y39" s="674"/>
      <c r="AA39" s="446"/>
    </row>
    <row r="40" spans="1:27" ht="20.100000000000001" customHeight="1">
      <c r="A40" s="446"/>
      <c r="B40" s="439"/>
      <c r="C40" s="440">
        <v>24</v>
      </c>
      <c r="D40" s="702"/>
      <c r="E40" s="703"/>
      <c r="F40" s="703"/>
      <c r="G40" s="703"/>
      <c r="H40" s="703"/>
      <c r="I40" s="703"/>
      <c r="J40" s="704"/>
      <c r="K40" s="704"/>
      <c r="L40" s="677"/>
      <c r="M40" s="677"/>
      <c r="N40" s="677"/>
      <c r="O40" s="677"/>
      <c r="P40" s="677"/>
      <c r="Q40" s="677"/>
      <c r="R40" s="677"/>
      <c r="S40" s="677"/>
      <c r="T40" s="677"/>
      <c r="U40" s="677"/>
      <c r="V40" s="677"/>
      <c r="W40" s="673"/>
      <c r="X40" s="673"/>
      <c r="Y40" s="674"/>
      <c r="AA40" s="446"/>
    </row>
    <row r="41" spans="1:27" ht="20.100000000000001" customHeight="1" thickBot="1">
      <c r="A41" s="446"/>
      <c r="B41" s="439"/>
      <c r="C41" s="442">
        <v>25</v>
      </c>
      <c r="D41" s="699"/>
      <c r="E41" s="700"/>
      <c r="F41" s="700"/>
      <c r="G41" s="700"/>
      <c r="H41" s="700"/>
      <c r="I41" s="700"/>
      <c r="J41" s="701"/>
      <c r="K41" s="701"/>
      <c r="L41" s="670"/>
      <c r="M41" s="670"/>
      <c r="N41" s="670"/>
      <c r="O41" s="670"/>
      <c r="P41" s="670"/>
      <c r="Q41" s="670"/>
      <c r="R41" s="670"/>
      <c r="S41" s="670"/>
      <c r="T41" s="670"/>
      <c r="U41" s="670"/>
      <c r="V41" s="670"/>
      <c r="W41" s="662"/>
      <c r="X41" s="662"/>
      <c r="Y41" s="663"/>
      <c r="AA41" s="446"/>
    </row>
    <row r="42" spans="1:27" s="453" customFormat="1" ht="14.25" customHeight="1">
      <c r="A42" s="446"/>
      <c r="L42" s="698"/>
      <c r="M42" s="698"/>
      <c r="N42" s="698"/>
      <c r="O42" s="698"/>
      <c r="P42" s="698"/>
      <c r="Q42" s="698"/>
      <c r="R42" s="698"/>
      <c r="S42" s="698"/>
      <c r="T42" s="698"/>
      <c r="U42" s="698"/>
      <c r="V42" s="698"/>
      <c r="AA42" s="446"/>
    </row>
    <row r="43" spans="1:27" ht="4.5" customHeight="1">
      <c r="A43" s="446"/>
      <c r="B43" s="446"/>
      <c r="C43" s="446"/>
      <c r="D43" s="446"/>
      <c r="E43" s="446"/>
      <c r="F43" s="446"/>
      <c r="G43" s="446"/>
      <c r="H43" s="446"/>
      <c r="I43" s="446"/>
      <c r="J43" s="446"/>
      <c r="K43" s="446"/>
      <c r="L43" s="446"/>
      <c r="M43" s="446"/>
      <c r="N43" s="446"/>
      <c r="O43" s="446"/>
      <c r="P43" s="446"/>
      <c r="Q43" s="446"/>
      <c r="R43" s="446"/>
      <c r="S43" s="446"/>
      <c r="T43" s="446"/>
      <c r="U43" s="446"/>
      <c r="V43" s="446"/>
      <c r="W43" s="446"/>
      <c r="X43" s="446"/>
      <c r="Y43" s="446"/>
      <c r="Z43" s="446"/>
      <c r="AA43" s="446"/>
    </row>
    <row r="44" spans="1:27" ht="18" hidden="1">
      <c r="C44" s="412"/>
      <c r="D44" s="412"/>
      <c r="E44" s="412"/>
      <c r="F44" s="412"/>
      <c r="G44" s="412"/>
      <c r="H44" s="412"/>
      <c r="I44" s="412"/>
      <c r="J44" s="412"/>
      <c r="K44" s="412"/>
      <c r="L44" s="412"/>
      <c r="M44" s="412"/>
      <c r="N44" s="412"/>
      <c r="O44" s="412"/>
      <c r="P44" s="412"/>
      <c r="W44" s="412"/>
      <c r="X44" s="412"/>
      <c r="Y44" s="412"/>
    </row>
    <row r="45" spans="1:27" ht="18" hidden="1">
      <c r="C45" s="412"/>
      <c r="D45" s="412"/>
      <c r="E45" s="412"/>
      <c r="F45" s="412"/>
      <c r="G45" s="412"/>
      <c r="H45" s="412"/>
      <c r="I45" s="412"/>
      <c r="J45" s="412"/>
      <c r="K45" s="412"/>
      <c r="L45" s="412"/>
      <c r="M45" s="412"/>
      <c r="N45" s="412"/>
      <c r="O45" s="412"/>
      <c r="P45" s="412"/>
      <c r="W45" s="412"/>
      <c r="X45" s="412"/>
      <c r="Y45" s="412"/>
    </row>
    <row r="46" spans="1:27" ht="18" hidden="1">
      <c r="C46" s="412"/>
      <c r="D46" s="412"/>
      <c r="E46" s="412"/>
      <c r="F46" s="412"/>
      <c r="G46" s="412"/>
      <c r="H46" s="412"/>
      <c r="I46" s="412"/>
      <c r="J46" s="412"/>
      <c r="K46" s="412"/>
      <c r="L46" s="412"/>
      <c r="M46" s="412"/>
      <c r="N46" s="412"/>
      <c r="O46" s="412"/>
      <c r="P46" s="412"/>
      <c r="W46" s="412"/>
      <c r="X46" s="412"/>
      <c r="Y46" s="412"/>
    </row>
    <row r="47" spans="1:27" ht="18" hidden="1">
      <c r="C47" s="412"/>
      <c r="D47" s="412"/>
      <c r="E47" s="412"/>
      <c r="F47" s="412"/>
      <c r="G47" s="412"/>
      <c r="H47" s="412"/>
      <c r="I47" s="412"/>
      <c r="J47" s="412"/>
      <c r="K47" s="412"/>
      <c r="L47" s="412"/>
      <c r="M47" s="412"/>
      <c r="N47" s="412"/>
      <c r="O47" s="412"/>
      <c r="P47" s="412"/>
      <c r="W47" s="412"/>
      <c r="X47" s="412"/>
      <c r="Y47" s="412"/>
    </row>
    <row r="48" spans="1:27" ht="18" hidden="1">
      <c r="C48" s="412"/>
      <c r="D48" s="412"/>
      <c r="E48" s="412"/>
      <c r="F48" s="412"/>
      <c r="G48" s="412"/>
      <c r="H48" s="412"/>
      <c r="I48" s="412"/>
      <c r="J48" s="412"/>
      <c r="K48" s="412"/>
      <c r="L48" s="412"/>
      <c r="M48" s="412"/>
      <c r="N48" s="412"/>
      <c r="O48" s="412"/>
      <c r="P48" s="412"/>
      <c r="W48" s="412"/>
      <c r="X48" s="412"/>
      <c r="Y48" s="412"/>
    </row>
    <row r="49" spans="1:25" ht="18" hidden="1">
      <c r="C49" s="412"/>
      <c r="D49" s="412"/>
      <c r="E49" s="412"/>
      <c r="F49" s="412"/>
      <c r="G49" s="412"/>
      <c r="H49" s="412"/>
      <c r="I49" s="412"/>
      <c r="J49" s="412"/>
      <c r="K49" s="412"/>
      <c r="L49" s="412"/>
      <c r="M49" s="412"/>
      <c r="N49" s="412"/>
      <c r="O49" s="412"/>
      <c r="P49" s="412"/>
      <c r="W49" s="412"/>
      <c r="X49" s="412"/>
      <c r="Y49" s="412"/>
    </row>
    <row r="50" spans="1:25" ht="18" hidden="1">
      <c r="C50" s="412"/>
      <c r="D50" s="412"/>
      <c r="E50" s="412"/>
      <c r="F50" s="412"/>
      <c r="G50" s="412"/>
      <c r="H50" s="412"/>
      <c r="I50" s="412"/>
      <c r="J50" s="412"/>
      <c r="K50" s="412"/>
      <c r="L50" s="412"/>
      <c r="M50" s="412"/>
      <c r="N50" s="412"/>
      <c r="O50" s="412"/>
      <c r="P50" s="412"/>
      <c r="W50" s="412"/>
      <c r="X50" s="412"/>
      <c r="Y50" s="412"/>
    </row>
    <row r="51" spans="1:25" ht="18" hidden="1">
      <c r="C51" s="412"/>
      <c r="D51" s="412"/>
      <c r="E51" s="412"/>
      <c r="F51" s="412"/>
      <c r="G51" s="412"/>
      <c r="H51" s="412"/>
      <c r="I51" s="412"/>
      <c r="J51" s="412"/>
      <c r="K51" s="412"/>
      <c r="L51" s="412"/>
      <c r="M51" s="412"/>
      <c r="N51" s="412"/>
      <c r="O51" s="412"/>
      <c r="P51" s="412"/>
      <c r="W51" s="412"/>
      <c r="X51" s="412"/>
      <c r="Y51" s="412"/>
    </row>
    <row r="52" spans="1:25" s="412" customFormat="1" ht="18" hidden="1">
      <c r="A52" s="413"/>
    </row>
    <row r="53" spans="1:25" s="412" customFormat="1" ht="18" hidden="1">
      <c r="A53" s="413"/>
    </row>
    <row r="54" spans="1:25" s="412" customFormat="1" ht="18" hidden="1">
      <c r="A54" s="413"/>
    </row>
    <row r="55" spans="1:25" s="412" customFormat="1" ht="18" hidden="1">
      <c r="A55" s="413"/>
    </row>
    <row r="56" spans="1:25" s="412" customFormat="1" ht="18" hidden="1">
      <c r="A56" s="413"/>
    </row>
    <row r="57" spans="1:25" s="412" customFormat="1" ht="18" hidden="1">
      <c r="A57" s="413"/>
    </row>
    <row r="58" spans="1:25" s="412" customFormat="1" ht="18" hidden="1">
      <c r="A58" s="413"/>
    </row>
    <row r="59" spans="1:25" s="412" customFormat="1" ht="18" hidden="1">
      <c r="A59" s="413"/>
    </row>
    <row r="60" spans="1:25" s="412" customFormat="1" ht="18" hidden="1">
      <c r="A60" s="413"/>
    </row>
    <row r="61" spans="1:25" s="412" customFormat="1" ht="18" hidden="1">
      <c r="A61" s="413"/>
    </row>
    <row r="62" spans="1:25" s="412" customFormat="1" ht="18" hidden="1">
      <c r="A62" s="413"/>
    </row>
    <row r="63" spans="1:25" s="412" customFormat="1" ht="18" hidden="1">
      <c r="A63" s="413"/>
    </row>
    <row r="64" spans="1:25" s="412" customFormat="1" ht="18" hidden="1">
      <c r="A64" s="413"/>
    </row>
    <row r="65" spans="1:1" s="412" customFormat="1" ht="18" hidden="1">
      <c r="A65" s="413"/>
    </row>
    <row r="66" spans="1:1" s="412" customFormat="1" ht="18" hidden="1">
      <c r="A66" s="413"/>
    </row>
  </sheetData>
  <sheetProtection password="8447" sheet="1" formatCells="0" selectLockedCells="1"/>
  <mergeCells count="198">
    <mergeCell ref="W4:Y5"/>
    <mergeCell ref="G5:P5"/>
    <mergeCell ref="G6:P6"/>
    <mergeCell ref="Q6:S6"/>
    <mergeCell ref="W6:Y6"/>
    <mergeCell ref="C7:E7"/>
    <mergeCell ref="W7:Y8"/>
    <mergeCell ref="C8:E8"/>
    <mergeCell ref="W16:Y16"/>
    <mergeCell ref="D17:I17"/>
    <mergeCell ref="J17:K17"/>
    <mergeCell ref="L17:M17"/>
    <mergeCell ref="N17:P17"/>
    <mergeCell ref="Q17:S17"/>
    <mergeCell ref="T17:V17"/>
    <mergeCell ref="W17:Y17"/>
    <mergeCell ref="D11:H11"/>
    <mergeCell ref="D12:H12"/>
    <mergeCell ref="L12:X12"/>
    <mergeCell ref="C15:Y15"/>
    <mergeCell ref="D16:I16"/>
    <mergeCell ref="J16:K16"/>
    <mergeCell ref="L16:M16"/>
    <mergeCell ref="N16:P16"/>
    <mergeCell ref="Q16:S16"/>
    <mergeCell ref="T16:V16"/>
    <mergeCell ref="W18:Y18"/>
    <mergeCell ref="D19:I19"/>
    <mergeCell ref="J19:K19"/>
    <mergeCell ref="L19:M19"/>
    <mergeCell ref="N19:P19"/>
    <mergeCell ref="Q19:S19"/>
    <mergeCell ref="T19:V19"/>
    <mergeCell ref="W19:Y19"/>
    <mergeCell ref="D18:I18"/>
    <mergeCell ref="J18:K18"/>
    <mergeCell ref="L18:M18"/>
    <mergeCell ref="N18:P18"/>
    <mergeCell ref="Q18:S18"/>
    <mergeCell ref="T18:V18"/>
    <mergeCell ref="W20:Y20"/>
    <mergeCell ref="D21:I21"/>
    <mergeCell ref="J21:K21"/>
    <mergeCell ref="L21:M21"/>
    <mergeCell ref="N21:P21"/>
    <mergeCell ref="Q21:S21"/>
    <mergeCell ref="T21:V21"/>
    <mergeCell ref="W21:Y21"/>
    <mergeCell ref="D20:I20"/>
    <mergeCell ref="J20:K20"/>
    <mergeCell ref="L20:M20"/>
    <mergeCell ref="N20:P20"/>
    <mergeCell ref="Q20:S20"/>
    <mergeCell ref="T20:V20"/>
    <mergeCell ref="W22:Y22"/>
    <mergeCell ref="D23:I23"/>
    <mergeCell ref="J23:K23"/>
    <mergeCell ref="L23:M23"/>
    <mergeCell ref="N23:P23"/>
    <mergeCell ref="Q23:S23"/>
    <mergeCell ref="T23:V23"/>
    <mergeCell ref="W23:Y23"/>
    <mergeCell ref="D22:I22"/>
    <mergeCell ref="J22:K22"/>
    <mergeCell ref="L22:M22"/>
    <mergeCell ref="N22:P22"/>
    <mergeCell ref="Q22:S22"/>
    <mergeCell ref="T22:V22"/>
    <mergeCell ref="W24:Y24"/>
    <mergeCell ref="D25:I25"/>
    <mergeCell ref="J25:K25"/>
    <mergeCell ref="L25:M25"/>
    <mergeCell ref="N25:P25"/>
    <mergeCell ref="Q25:S25"/>
    <mergeCell ref="T25:V25"/>
    <mergeCell ref="W25:Y25"/>
    <mergeCell ref="D24:I24"/>
    <mergeCell ref="J24:K24"/>
    <mergeCell ref="L24:M24"/>
    <mergeCell ref="N24:P24"/>
    <mergeCell ref="Q24:S24"/>
    <mergeCell ref="T24:V24"/>
    <mergeCell ref="W26:Y26"/>
    <mergeCell ref="D27:I27"/>
    <mergeCell ref="J27:K27"/>
    <mergeCell ref="L27:M27"/>
    <mergeCell ref="N27:P27"/>
    <mergeCell ref="Q27:S27"/>
    <mergeCell ref="T27:V27"/>
    <mergeCell ref="W27:Y27"/>
    <mergeCell ref="D26:I26"/>
    <mergeCell ref="J26:K26"/>
    <mergeCell ref="L26:M26"/>
    <mergeCell ref="N26:P26"/>
    <mergeCell ref="Q26:S26"/>
    <mergeCell ref="T26:V26"/>
    <mergeCell ref="W28:Y28"/>
    <mergeCell ref="D29:I29"/>
    <mergeCell ref="J29:K29"/>
    <mergeCell ref="L29:M29"/>
    <mergeCell ref="N29:P29"/>
    <mergeCell ref="Q29:S29"/>
    <mergeCell ref="T29:V29"/>
    <mergeCell ref="W29:Y29"/>
    <mergeCell ref="D28:I28"/>
    <mergeCell ref="J28:K28"/>
    <mergeCell ref="L28:M28"/>
    <mergeCell ref="N28:P28"/>
    <mergeCell ref="Q28:S28"/>
    <mergeCell ref="T28:V28"/>
    <mergeCell ref="W30:Y30"/>
    <mergeCell ref="D31:I31"/>
    <mergeCell ref="J31:K31"/>
    <mergeCell ref="L31:M31"/>
    <mergeCell ref="N31:P31"/>
    <mergeCell ref="Q31:S31"/>
    <mergeCell ref="T31:V31"/>
    <mergeCell ref="W31:Y31"/>
    <mergeCell ref="D30:I30"/>
    <mergeCell ref="J30:K30"/>
    <mergeCell ref="L30:M30"/>
    <mergeCell ref="N30:P30"/>
    <mergeCell ref="Q30:S30"/>
    <mergeCell ref="T30:V30"/>
    <mergeCell ref="W32:Y32"/>
    <mergeCell ref="D33:I33"/>
    <mergeCell ref="J33:K33"/>
    <mergeCell ref="L33:M33"/>
    <mergeCell ref="N33:P33"/>
    <mergeCell ref="Q33:S33"/>
    <mergeCell ref="T33:V33"/>
    <mergeCell ref="W33:Y33"/>
    <mergeCell ref="D32:I32"/>
    <mergeCell ref="J32:K32"/>
    <mergeCell ref="L32:M32"/>
    <mergeCell ref="N32:P32"/>
    <mergeCell ref="Q32:S32"/>
    <mergeCell ref="T32:V32"/>
    <mergeCell ref="W34:Y34"/>
    <mergeCell ref="D35:I35"/>
    <mergeCell ref="J35:K35"/>
    <mergeCell ref="L35:M35"/>
    <mergeCell ref="N35:P35"/>
    <mergeCell ref="Q35:S35"/>
    <mergeCell ref="T35:V35"/>
    <mergeCell ref="W35:Y35"/>
    <mergeCell ref="D34:I34"/>
    <mergeCell ref="J34:K34"/>
    <mergeCell ref="L34:M34"/>
    <mergeCell ref="N34:P34"/>
    <mergeCell ref="Q34:S34"/>
    <mergeCell ref="T34:V34"/>
    <mergeCell ref="W36:Y36"/>
    <mergeCell ref="D37:I37"/>
    <mergeCell ref="J37:K37"/>
    <mergeCell ref="L37:M37"/>
    <mergeCell ref="N37:P37"/>
    <mergeCell ref="Q37:S37"/>
    <mergeCell ref="T37:V37"/>
    <mergeCell ref="W37:Y37"/>
    <mergeCell ref="D36:I36"/>
    <mergeCell ref="J36:K36"/>
    <mergeCell ref="L36:M36"/>
    <mergeCell ref="N36:P36"/>
    <mergeCell ref="Q36:S36"/>
    <mergeCell ref="T36:V36"/>
    <mergeCell ref="W38:Y38"/>
    <mergeCell ref="D39:I39"/>
    <mergeCell ref="J39:K39"/>
    <mergeCell ref="L39:M39"/>
    <mergeCell ref="N39:P39"/>
    <mergeCell ref="Q39:S39"/>
    <mergeCell ref="T39:V39"/>
    <mergeCell ref="W39:Y39"/>
    <mergeCell ref="D38:I38"/>
    <mergeCell ref="J38:K38"/>
    <mergeCell ref="L38:M38"/>
    <mergeCell ref="N38:P38"/>
    <mergeCell ref="Q38:S38"/>
    <mergeCell ref="T38:V38"/>
    <mergeCell ref="L42:M42"/>
    <mergeCell ref="N42:P42"/>
    <mergeCell ref="Q42:S42"/>
    <mergeCell ref="T42:V42"/>
    <mergeCell ref="W40:Y40"/>
    <mergeCell ref="D41:I41"/>
    <mergeCell ref="J41:K41"/>
    <mergeCell ref="L41:M41"/>
    <mergeCell ref="N41:P41"/>
    <mergeCell ref="Q41:S41"/>
    <mergeCell ref="T41:V41"/>
    <mergeCell ref="W41:Y41"/>
    <mergeCell ref="D40:I40"/>
    <mergeCell ref="J40:K40"/>
    <mergeCell ref="L40:M40"/>
    <mergeCell ref="N40:P40"/>
    <mergeCell ref="Q40:S40"/>
    <mergeCell ref="T40:V40"/>
  </mergeCells>
  <conditionalFormatting sqref="D12:H12">
    <cfRule type="cellIs" dxfId="4" priority="1" stopIfTrue="1" operator="equal">
      <formula>0</formula>
    </cfRule>
  </conditionalFormatting>
  <conditionalFormatting sqref="W7:Y8 L12:X12">
    <cfRule type="cellIs" dxfId="3" priority="2" stopIfTrue="1" operator="equal">
      <formula>0</formula>
    </cfRule>
  </conditionalFormatting>
  <dataValidations count="1">
    <dataValidation type="list" allowBlank="1" showInputMessage="1" showErrorMessage="1" errorTitle="Error" error="Debe elejir una de las opciones de la lista" sqref="W17:Y41 JS17:JU41 TO17:TQ41 ADK17:ADM41 ANG17:ANI41 AXC17:AXE41 BGY17:BHA41 BQU17:BQW41 CAQ17:CAS41 CKM17:CKO41 CUI17:CUK41 DEE17:DEG41 DOA17:DOC41 DXW17:DXY41 EHS17:EHU41 ERO17:ERQ41 FBK17:FBM41 FLG17:FLI41 FVC17:FVE41 GEY17:GFA41 GOU17:GOW41 GYQ17:GYS41 HIM17:HIO41 HSI17:HSK41 ICE17:ICG41 IMA17:IMC41 IVW17:IVY41 JFS17:JFU41 JPO17:JPQ41 JZK17:JZM41 KJG17:KJI41 KTC17:KTE41 LCY17:LDA41 LMU17:LMW41 LWQ17:LWS41 MGM17:MGO41 MQI17:MQK41 NAE17:NAG41 NKA17:NKC41 NTW17:NTY41 ODS17:ODU41 ONO17:ONQ41 OXK17:OXM41 PHG17:PHI41 PRC17:PRE41 QAY17:QBA41 QKU17:QKW41 QUQ17:QUS41 REM17:REO41 ROI17:ROK41 RYE17:RYG41 SIA17:SIC41 SRW17:SRY41 TBS17:TBU41 TLO17:TLQ41 TVK17:TVM41 UFG17:UFI41 UPC17:UPE41 UYY17:UZA41 VIU17:VIW41 VSQ17:VSS41 WCM17:WCO41 WMI17:WMK41 WWE17:WWG41 W65553:Y65577 JS65553:JU65577 TO65553:TQ65577 ADK65553:ADM65577 ANG65553:ANI65577 AXC65553:AXE65577 BGY65553:BHA65577 BQU65553:BQW65577 CAQ65553:CAS65577 CKM65553:CKO65577 CUI65553:CUK65577 DEE65553:DEG65577 DOA65553:DOC65577 DXW65553:DXY65577 EHS65553:EHU65577 ERO65553:ERQ65577 FBK65553:FBM65577 FLG65553:FLI65577 FVC65553:FVE65577 GEY65553:GFA65577 GOU65553:GOW65577 GYQ65553:GYS65577 HIM65553:HIO65577 HSI65553:HSK65577 ICE65553:ICG65577 IMA65553:IMC65577 IVW65553:IVY65577 JFS65553:JFU65577 JPO65553:JPQ65577 JZK65553:JZM65577 KJG65553:KJI65577 KTC65553:KTE65577 LCY65553:LDA65577 LMU65553:LMW65577 LWQ65553:LWS65577 MGM65553:MGO65577 MQI65553:MQK65577 NAE65553:NAG65577 NKA65553:NKC65577 NTW65553:NTY65577 ODS65553:ODU65577 ONO65553:ONQ65577 OXK65553:OXM65577 PHG65553:PHI65577 PRC65553:PRE65577 QAY65553:QBA65577 QKU65553:QKW65577 QUQ65553:QUS65577 REM65553:REO65577 ROI65553:ROK65577 RYE65553:RYG65577 SIA65553:SIC65577 SRW65553:SRY65577 TBS65553:TBU65577 TLO65553:TLQ65577 TVK65553:TVM65577 UFG65553:UFI65577 UPC65553:UPE65577 UYY65553:UZA65577 VIU65553:VIW65577 VSQ65553:VSS65577 WCM65553:WCO65577 WMI65553:WMK65577 WWE65553:WWG65577 W131089:Y131113 JS131089:JU131113 TO131089:TQ131113 ADK131089:ADM131113 ANG131089:ANI131113 AXC131089:AXE131113 BGY131089:BHA131113 BQU131089:BQW131113 CAQ131089:CAS131113 CKM131089:CKO131113 CUI131089:CUK131113 DEE131089:DEG131113 DOA131089:DOC131113 DXW131089:DXY131113 EHS131089:EHU131113 ERO131089:ERQ131113 FBK131089:FBM131113 FLG131089:FLI131113 FVC131089:FVE131113 GEY131089:GFA131113 GOU131089:GOW131113 GYQ131089:GYS131113 HIM131089:HIO131113 HSI131089:HSK131113 ICE131089:ICG131113 IMA131089:IMC131113 IVW131089:IVY131113 JFS131089:JFU131113 JPO131089:JPQ131113 JZK131089:JZM131113 KJG131089:KJI131113 KTC131089:KTE131113 LCY131089:LDA131113 LMU131089:LMW131113 LWQ131089:LWS131113 MGM131089:MGO131113 MQI131089:MQK131113 NAE131089:NAG131113 NKA131089:NKC131113 NTW131089:NTY131113 ODS131089:ODU131113 ONO131089:ONQ131113 OXK131089:OXM131113 PHG131089:PHI131113 PRC131089:PRE131113 QAY131089:QBA131113 QKU131089:QKW131113 QUQ131089:QUS131113 REM131089:REO131113 ROI131089:ROK131113 RYE131089:RYG131113 SIA131089:SIC131113 SRW131089:SRY131113 TBS131089:TBU131113 TLO131089:TLQ131113 TVK131089:TVM131113 UFG131089:UFI131113 UPC131089:UPE131113 UYY131089:UZA131113 VIU131089:VIW131113 VSQ131089:VSS131113 WCM131089:WCO131113 WMI131089:WMK131113 WWE131089:WWG131113 W196625:Y196649 JS196625:JU196649 TO196625:TQ196649 ADK196625:ADM196649 ANG196625:ANI196649 AXC196625:AXE196649 BGY196625:BHA196649 BQU196625:BQW196649 CAQ196625:CAS196649 CKM196625:CKO196649 CUI196625:CUK196649 DEE196625:DEG196649 DOA196625:DOC196649 DXW196625:DXY196649 EHS196625:EHU196649 ERO196625:ERQ196649 FBK196625:FBM196649 FLG196625:FLI196649 FVC196625:FVE196649 GEY196625:GFA196649 GOU196625:GOW196649 GYQ196625:GYS196649 HIM196625:HIO196649 HSI196625:HSK196649 ICE196625:ICG196649 IMA196625:IMC196649 IVW196625:IVY196649 JFS196625:JFU196649 JPO196625:JPQ196649 JZK196625:JZM196649 KJG196625:KJI196649 KTC196625:KTE196649 LCY196625:LDA196649 LMU196625:LMW196649 LWQ196625:LWS196649 MGM196625:MGO196649 MQI196625:MQK196649 NAE196625:NAG196649 NKA196625:NKC196649 NTW196625:NTY196649 ODS196625:ODU196649 ONO196625:ONQ196649 OXK196625:OXM196649 PHG196625:PHI196649 PRC196625:PRE196649 QAY196625:QBA196649 QKU196625:QKW196649 QUQ196625:QUS196649 REM196625:REO196649 ROI196625:ROK196649 RYE196625:RYG196649 SIA196625:SIC196649 SRW196625:SRY196649 TBS196625:TBU196649 TLO196625:TLQ196649 TVK196625:TVM196649 UFG196625:UFI196649 UPC196625:UPE196649 UYY196625:UZA196649 VIU196625:VIW196649 VSQ196625:VSS196649 WCM196625:WCO196649 WMI196625:WMK196649 WWE196625:WWG196649 W262161:Y262185 JS262161:JU262185 TO262161:TQ262185 ADK262161:ADM262185 ANG262161:ANI262185 AXC262161:AXE262185 BGY262161:BHA262185 BQU262161:BQW262185 CAQ262161:CAS262185 CKM262161:CKO262185 CUI262161:CUK262185 DEE262161:DEG262185 DOA262161:DOC262185 DXW262161:DXY262185 EHS262161:EHU262185 ERO262161:ERQ262185 FBK262161:FBM262185 FLG262161:FLI262185 FVC262161:FVE262185 GEY262161:GFA262185 GOU262161:GOW262185 GYQ262161:GYS262185 HIM262161:HIO262185 HSI262161:HSK262185 ICE262161:ICG262185 IMA262161:IMC262185 IVW262161:IVY262185 JFS262161:JFU262185 JPO262161:JPQ262185 JZK262161:JZM262185 KJG262161:KJI262185 KTC262161:KTE262185 LCY262161:LDA262185 LMU262161:LMW262185 LWQ262161:LWS262185 MGM262161:MGO262185 MQI262161:MQK262185 NAE262161:NAG262185 NKA262161:NKC262185 NTW262161:NTY262185 ODS262161:ODU262185 ONO262161:ONQ262185 OXK262161:OXM262185 PHG262161:PHI262185 PRC262161:PRE262185 QAY262161:QBA262185 QKU262161:QKW262185 QUQ262161:QUS262185 REM262161:REO262185 ROI262161:ROK262185 RYE262161:RYG262185 SIA262161:SIC262185 SRW262161:SRY262185 TBS262161:TBU262185 TLO262161:TLQ262185 TVK262161:TVM262185 UFG262161:UFI262185 UPC262161:UPE262185 UYY262161:UZA262185 VIU262161:VIW262185 VSQ262161:VSS262185 WCM262161:WCO262185 WMI262161:WMK262185 WWE262161:WWG262185 W327697:Y327721 JS327697:JU327721 TO327697:TQ327721 ADK327697:ADM327721 ANG327697:ANI327721 AXC327697:AXE327721 BGY327697:BHA327721 BQU327697:BQW327721 CAQ327697:CAS327721 CKM327697:CKO327721 CUI327697:CUK327721 DEE327697:DEG327721 DOA327697:DOC327721 DXW327697:DXY327721 EHS327697:EHU327721 ERO327697:ERQ327721 FBK327697:FBM327721 FLG327697:FLI327721 FVC327697:FVE327721 GEY327697:GFA327721 GOU327697:GOW327721 GYQ327697:GYS327721 HIM327697:HIO327721 HSI327697:HSK327721 ICE327697:ICG327721 IMA327697:IMC327721 IVW327697:IVY327721 JFS327697:JFU327721 JPO327697:JPQ327721 JZK327697:JZM327721 KJG327697:KJI327721 KTC327697:KTE327721 LCY327697:LDA327721 LMU327697:LMW327721 LWQ327697:LWS327721 MGM327697:MGO327721 MQI327697:MQK327721 NAE327697:NAG327721 NKA327697:NKC327721 NTW327697:NTY327721 ODS327697:ODU327721 ONO327697:ONQ327721 OXK327697:OXM327721 PHG327697:PHI327721 PRC327697:PRE327721 QAY327697:QBA327721 QKU327697:QKW327721 QUQ327697:QUS327721 REM327697:REO327721 ROI327697:ROK327721 RYE327697:RYG327721 SIA327697:SIC327721 SRW327697:SRY327721 TBS327697:TBU327721 TLO327697:TLQ327721 TVK327697:TVM327721 UFG327697:UFI327721 UPC327697:UPE327721 UYY327697:UZA327721 VIU327697:VIW327721 VSQ327697:VSS327721 WCM327697:WCO327721 WMI327697:WMK327721 WWE327697:WWG327721 W393233:Y393257 JS393233:JU393257 TO393233:TQ393257 ADK393233:ADM393257 ANG393233:ANI393257 AXC393233:AXE393257 BGY393233:BHA393257 BQU393233:BQW393257 CAQ393233:CAS393257 CKM393233:CKO393257 CUI393233:CUK393257 DEE393233:DEG393257 DOA393233:DOC393257 DXW393233:DXY393257 EHS393233:EHU393257 ERO393233:ERQ393257 FBK393233:FBM393257 FLG393233:FLI393257 FVC393233:FVE393257 GEY393233:GFA393257 GOU393233:GOW393257 GYQ393233:GYS393257 HIM393233:HIO393257 HSI393233:HSK393257 ICE393233:ICG393257 IMA393233:IMC393257 IVW393233:IVY393257 JFS393233:JFU393257 JPO393233:JPQ393257 JZK393233:JZM393257 KJG393233:KJI393257 KTC393233:KTE393257 LCY393233:LDA393257 LMU393233:LMW393257 LWQ393233:LWS393257 MGM393233:MGO393257 MQI393233:MQK393257 NAE393233:NAG393257 NKA393233:NKC393257 NTW393233:NTY393257 ODS393233:ODU393257 ONO393233:ONQ393257 OXK393233:OXM393257 PHG393233:PHI393257 PRC393233:PRE393257 QAY393233:QBA393257 QKU393233:QKW393257 QUQ393233:QUS393257 REM393233:REO393257 ROI393233:ROK393257 RYE393233:RYG393257 SIA393233:SIC393257 SRW393233:SRY393257 TBS393233:TBU393257 TLO393233:TLQ393257 TVK393233:TVM393257 UFG393233:UFI393257 UPC393233:UPE393257 UYY393233:UZA393257 VIU393233:VIW393257 VSQ393233:VSS393257 WCM393233:WCO393257 WMI393233:WMK393257 WWE393233:WWG393257 W458769:Y458793 JS458769:JU458793 TO458769:TQ458793 ADK458769:ADM458793 ANG458769:ANI458793 AXC458769:AXE458793 BGY458769:BHA458793 BQU458769:BQW458793 CAQ458769:CAS458793 CKM458769:CKO458793 CUI458769:CUK458793 DEE458769:DEG458793 DOA458769:DOC458793 DXW458769:DXY458793 EHS458769:EHU458793 ERO458769:ERQ458793 FBK458769:FBM458793 FLG458769:FLI458793 FVC458769:FVE458793 GEY458769:GFA458793 GOU458769:GOW458793 GYQ458769:GYS458793 HIM458769:HIO458793 HSI458769:HSK458793 ICE458769:ICG458793 IMA458769:IMC458793 IVW458769:IVY458793 JFS458769:JFU458793 JPO458769:JPQ458793 JZK458769:JZM458793 KJG458769:KJI458793 KTC458769:KTE458793 LCY458769:LDA458793 LMU458769:LMW458793 LWQ458769:LWS458793 MGM458769:MGO458793 MQI458769:MQK458793 NAE458769:NAG458793 NKA458769:NKC458793 NTW458769:NTY458793 ODS458769:ODU458793 ONO458769:ONQ458793 OXK458769:OXM458793 PHG458769:PHI458793 PRC458769:PRE458793 QAY458769:QBA458793 QKU458769:QKW458793 QUQ458769:QUS458793 REM458769:REO458793 ROI458769:ROK458793 RYE458769:RYG458793 SIA458769:SIC458793 SRW458769:SRY458793 TBS458769:TBU458793 TLO458769:TLQ458793 TVK458769:TVM458793 UFG458769:UFI458793 UPC458769:UPE458793 UYY458769:UZA458793 VIU458769:VIW458793 VSQ458769:VSS458793 WCM458769:WCO458793 WMI458769:WMK458793 WWE458769:WWG458793 W524305:Y524329 JS524305:JU524329 TO524305:TQ524329 ADK524305:ADM524329 ANG524305:ANI524329 AXC524305:AXE524329 BGY524305:BHA524329 BQU524305:BQW524329 CAQ524305:CAS524329 CKM524305:CKO524329 CUI524305:CUK524329 DEE524305:DEG524329 DOA524305:DOC524329 DXW524305:DXY524329 EHS524305:EHU524329 ERO524305:ERQ524329 FBK524305:FBM524329 FLG524305:FLI524329 FVC524305:FVE524329 GEY524305:GFA524329 GOU524305:GOW524329 GYQ524305:GYS524329 HIM524305:HIO524329 HSI524305:HSK524329 ICE524305:ICG524329 IMA524305:IMC524329 IVW524305:IVY524329 JFS524305:JFU524329 JPO524305:JPQ524329 JZK524305:JZM524329 KJG524305:KJI524329 KTC524305:KTE524329 LCY524305:LDA524329 LMU524305:LMW524329 LWQ524305:LWS524329 MGM524305:MGO524329 MQI524305:MQK524329 NAE524305:NAG524329 NKA524305:NKC524329 NTW524305:NTY524329 ODS524305:ODU524329 ONO524305:ONQ524329 OXK524305:OXM524329 PHG524305:PHI524329 PRC524305:PRE524329 QAY524305:QBA524329 QKU524305:QKW524329 QUQ524305:QUS524329 REM524305:REO524329 ROI524305:ROK524329 RYE524305:RYG524329 SIA524305:SIC524329 SRW524305:SRY524329 TBS524305:TBU524329 TLO524305:TLQ524329 TVK524305:TVM524329 UFG524305:UFI524329 UPC524305:UPE524329 UYY524305:UZA524329 VIU524305:VIW524329 VSQ524305:VSS524329 WCM524305:WCO524329 WMI524305:WMK524329 WWE524305:WWG524329 W589841:Y589865 JS589841:JU589865 TO589841:TQ589865 ADK589841:ADM589865 ANG589841:ANI589865 AXC589841:AXE589865 BGY589841:BHA589865 BQU589841:BQW589865 CAQ589841:CAS589865 CKM589841:CKO589865 CUI589841:CUK589865 DEE589841:DEG589865 DOA589841:DOC589865 DXW589841:DXY589865 EHS589841:EHU589865 ERO589841:ERQ589865 FBK589841:FBM589865 FLG589841:FLI589865 FVC589841:FVE589865 GEY589841:GFA589865 GOU589841:GOW589865 GYQ589841:GYS589865 HIM589841:HIO589865 HSI589841:HSK589865 ICE589841:ICG589865 IMA589841:IMC589865 IVW589841:IVY589865 JFS589841:JFU589865 JPO589841:JPQ589865 JZK589841:JZM589865 KJG589841:KJI589865 KTC589841:KTE589865 LCY589841:LDA589865 LMU589841:LMW589865 LWQ589841:LWS589865 MGM589841:MGO589865 MQI589841:MQK589865 NAE589841:NAG589865 NKA589841:NKC589865 NTW589841:NTY589865 ODS589841:ODU589865 ONO589841:ONQ589865 OXK589841:OXM589865 PHG589841:PHI589865 PRC589841:PRE589865 QAY589841:QBA589865 QKU589841:QKW589865 QUQ589841:QUS589865 REM589841:REO589865 ROI589841:ROK589865 RYE589841:RYG589865 SIA589841:SIC589865 SRW589841:SRY589865 TBS589841:TBU589865 TLO589841:TLQ589865 TVK589841:TVM589865 UFG589841:UFI589865 UPC589841:UPE589865 UYY589841:UZA589865 VIU589841:VIW589865 VSQ589841:VSS589865 WCM589841:WCO589865 WMI589841:WMK589865 WWE589841:WWG589865 W655377:Y655401 JS655377:JU655401 TO655377:TQ655401 ADK655377:ADM655401 ANG655377:ANI655401 AXC655377:AXE655401 BGY655377:BHA655401 BQU655377:BQW655401 CAQ655377:CAS655401 CKM655377:CKO655401 CUI655377:CUK655401 DEE655377:DEG655401 DOA655377:DOC655401 DXW655377:DXY655401 EHS655377:EHU655401 ERO655377:ERQ655401 FBK655377:FBM655401 FLG655377:FLI655401 FVC655377:FVE655401 GEY655377:GFA655401 GOU655377:GOW655401 GYQ655377:GYS655401 HIM655377:HIO655401 HSI655377:HSK655401 ICE655377:ICG655401 IMA655377:IMC655401 IVW655377:IVY655401 JFS655377:JFU655401 JPO655377:JPQ655401 JZK655377:JZM655401 KJG655377:KJI655401 KTC655377:KTE655401 LCY655377:LDA655401 LMU655377:LMW655401 LWQ655377:LWS655401 MGM655377:MGO655401 MQI655377:MQK655401 NAE655377:NAG655401 NKA655377:NKC655401 NTW655377:NTY655401 ODS655377:ODU655401 ONO655377:ONQ655401 OXK655377:OXM655401 PHG655377:PHI655401 PRC655377:PRE655401 QAY655377:QBA655401 QKU655377:QKW655401 QUQ655377:QUS655401 REM655377:REO655401 ROI655377:ROK655401 RYE655377:RYG655401 SIA655377:SIC655401 SRW655377:SRY655401 TBS655377:TBU655401 TLO655377:TLQ655401 TVK655377:TVM655401 UFG655377:UFI655401 UPC655377:UPE655401 UYY655377:UZA655401 VIU655377:VIW655401 VSQ655377:VSS655401 WCM655377:WCO655401 WMI655377:WMK655401 WWE655377:WWG655401 W720913:Y720937 JS720913:JU720937 TO720913:TQ720937 ADK720913:ADM720937 ANG720913:ANI720937 AXC720913:AXE720937 BGY720913:BHA720937 BQU720913:BQW720937 CAQ720913:CAS720937 CKM720913:CKO720937 CUI720913:CUK720937 DEE720913:DEG720937 DOA720913:DOC720937 DXW720913:DXY720937 EHS720913:EHU720937 ERO720913:ERQ720937 FBK720913:FBM720937 FLG720913:FLI720937 FVC720913:FVE720937 GEY720913:GFA720937 GOU720913:GOW720937 GYQ720913:GYS720937 HIM720913:HIO720937 HSI720913:HSK720937 ICE720913:ICG720937 IMA720913:IMC720937 IVW720913:IVY720937 JFS720913:JFU720937 JPO720913:JPQ720937 JZK720913:JZM720937 KJG720913:KJI720937 KTC720913:KTE720937 LCY720913:LDA720937 LMU720913:LMW720937 LWQ720913:LWS720937 MGM720913:MGO720937 MQI720913:MQK720937 NAE720913:NAG720937 NKA720913:NKC720937 NTW720913:NTY720937 ODS720913:ODU720937 ONO720913:ONQ720937 OXK720913:OXM720937 PHG720913:PHI720937 PRC720913:PRE720937 QAY720913:QBA720937 QKU720913:QKW720937 QUQ720913:QUS720937 REM720913:REO720937 ROI720913:ROK720937 RYE720913:RYG720937 SIA720913:SIC720937 SRW720913:SRY720937 TBS720913:TBU720937 TLO720913:TLQ720937 TVK720913:TVM720937 UFG720913:UFI720937 UPC720913:UPE720937 UYY720913:UZA720937 VIU720913:VIW720937 VSQ720913:VSS720937 WCM720913:WCO720937 WMI720913:WMK720937 WWE720913:WWG720937 W786449:Y786473 JS786449:JU786473 TO786449:TQ786473 ADK786449:ADM786473 ANG786449:ANI786473 AXC786449:AXE786473 BGY786449:BHA786473 BQU786449:BQW786473 CAQ786449:CAS786473 CKM786449:CKO786473 CUI786449:CUK786473 DEE786449:DEG786473 DOA786449:DOC786473 DXW786449:DXY786473 EHS786449:EHU786473 ERO786449:ERQ786473 FBK786449:FBM786473 FLG786449:FLI786473 FVC786449:FVE786473 GEY786449:GFA786473 GOU786449:GOW786473 GYQ786449:GYS786473 HIM786449:HIO786473 HSI786449:HSK786473 ICE786449:ICG786473 IMA786449:IMC786473 IVW786449:IVY786473 JFS786449:JFU786473 JPO786449:JPQ786473 JZK786449:JZM786473 KJG786449:KJI786473 KTC786449:KTE786473 LCY786449:LDA786473 LMU786449:LMW786473 LWQ786449:LWS786473 MGM786449:MGO786473 MQI786449:MQK786473 NAE786449:NAG786473 NKA786449:NKC786473 NTW786449:NTY786473 ODS786449:ODU786473 ONO786449:ONQ786473 OXK786449:OXM786473 PHG786449:PHI786473 PRC786449:PRE786473 QAY786449:QBA786473 QKU786449:QKW786473 QUQ786449:QUS786473 REM786449:REO786473 ROI786449:ROK786473 RYE786449:RYG786473 SIA786449:SIC786473 SRW786449:SRY786473 TBS786449:TBU786473 TLO786449:TLQ786473 TVK786449:TVM786473 UFG786449:UFI786473 UPC786449:UPE786473 UYY786449:UZA786473 VIU786449:VIW786473 VSQ786449:VSS786473 WCM786449:WCO786473 WMI786449:WMK786473 WWE786449:WWG786473 W851985:Y852009 JS851985:JU852009 TO851985:TQ852009 ADK851985:ADM852009 ANG851985:ANI852009 AXC851985:AXE852009 BGY851985:BHA852009 BQU851985:BQW852009 CAQ851985:CAS852009 CKM851985:CKO852009 CUI851985:CUK852009 DEE851985:DEG852009 DOA851985:DOC852009 DXW851985:DXY852009 EHS851985:EHU852009 ERO851985:ERQ852009 FBK851985:FBM852009 FLG851985:FLI852009 FVC851985:FVE852009 GEY851985:GFA852009 GOU851985:GOW852009 GYQ851985:GYS852009 HIM851985:HIO852009 HSI851985:HSK852009 ICE851985:ICG852009 IMA851985:IMC852009 IVW851985:IVY852009 JFS851985:JFU852009 JPO851985:JPQ852009 JZK851985:JZM852009 KJG851985:KJI852009 KTC851985:KTE852009 LCY851985:LDA852009 LMU851985:LMW852009 LWQ851985:LWS852009 MGM851985:MGO852009 MQI851985:MQK852009 NAE851985:NAG852009 NKA851985:NKC852009 NTW851985:NTY852009 ODS851985:ODU852009 ONO851985:ONQ852009 OXK851985:OXM852009 PHG851985:PHI852009 PRC851985:PRE852009 QAY851985:QBA852009 QKU851985:QKW852009 QUQ851985:QUS852009 REM851985:REO852009 ROI851985:ROK852009 RYE851985:RYG852009 SIA851985:SIC852009 SRW851985:SRY852009 TBS851985:TBU852009 TLO851985:TLQ852009 TVK851985:TVM852009 UFG851985:UFI852009 UPC851985:UPE852009 UYY851985:UZA852009 VIU851985:VIW852009 VSQ851985:VSS852009 WCM851985:WCO852009 WMI851985:WMK852009 WWE851985:WWG852009 W917521:Y917545 JS917521:JU917545 TO917521:TQ917545 ADK917521:ADM917545 ANG917521:ANI917545 AXC917521:AXE917545 BGY917521:BHA917545 BQU917521:BQW917545 CAQ917521:CAS917545 CKM917521:CKO917545 CUI917521:CUK917545 DEE917521:DEG917545 DOA917521:DOC917545 DXW917521:DXY917545 EHS917521:EHU917545 ERO917521:ERQ917545 FBK917521:FBM917545 FLG917521:FLI917545 FVC917521:FVE917545 GEY917521:GFA917545 GOU917521:GOW917545 GYQ917521:GYS917545 HIM917521:HIO917545 HSI917521:HSK917545 ICE917521:ICG917545 IMA917521:IMC917545 IVW917521:IVY917545 JFS917521:JFU917545 JPO917521:JPQ917545 JZK917521:JZM917545 KJG917521:KJI917545 KTC917521:KTE917545 LCY917521:LDA917545 LMU917521:LMW917545 LWQ917521:LWS917545 MGM917521:MGO917545 MQI917521:MQK917545 NAE917521:NAG917545 NKA917521:NKC917545 NTW917521:NTY917545 ODS917521:ODU917545 ONO917521:ONQ917545 OXK917521:OXM917545 PHG917521:PHI917545 PRC917521:PRE917545 QAY917521:QBA917545 QKU917521:QKW917545 QUQ917521:QUS917545 REM917521:REO917545 ROI917521:ROK917545 RYE917521:RYG917545 SIA917521:SIC917545 SRW917521:SRY917545 TBS917521:TBU917545 TLO917521:TLQ917545 TVK917521:TVM917545 UFG917521:UFI917545 UPC917521:UPE917545 UYY917521:UZA917545 VIU917521:VIW917545 VSQ917521:VSS917545 WCM917521:WCO917545 WMI917521:WMK917545 WWE917521:WWG917545 W983057:Y983081 JS983057:JU983081 TO983057:TQ983081 ADK983057:ADM983081 ANG983057:ANI983081 AXC983057:AXE983081 BGY983057:BHA983081 BQU983057:BQW983081 CAQ983057:CAS983081 CKM983057:CKO983081 CUI983057:CUK983081 DEE983057:DEG983081 DOA983057:DOC983081 DXW983057:DXY983081 EHS983057:EHU983081 ERO983057:ERQ983081 FBK983057:FBM983081 FLG983057:FLI983081 FVC983057:FVE983081 GEY983057:GFA983081 GOU983057:GOW983081 GYQ983057:GYS983081 HIM983057:HIO983081 HSI983057:HSK983081 ICE983057:ICG983081 IMA983057:IMC983081 IVW983057:IVY983081 JFS983057:JFU983081 JPO983057:JPQ983081 JZK983057:JZM983081 KJG983057:KJI983081 KTC983057:KTE983081 LCY983057:LDA983081 LMU983057:LMW983081 LWQ983057:LWS983081 MGM983057:MGO983081 MQI983057:MQK983081 NAE983057:NAG983081 NKA983057:NKC983081 NTW983057:NTY983081 ODS983057:ODU983081 ONO983057:ONQ983081 OXK983057:OXM983081 PHG983057:PHI983081 PRC983057:PRE983081 QAY983057:QBA983081 QKU983057:QKW983081 QUQ983057:QUS983081 REM983057:REO983081 ROI983057:ROK983081 RYE983057:RYG983081 SIA983057:SIC983081 SRW983057:SRY983081 TBS983057:TBU983081 TLO983057:TLQ983081 TVK983057:TVM983081 UFG983057:UFI983081 UPC983057:UPE983081 UYY983057:UZA983081 VIU983057:VIW983081 VSQ983057:VSS983081 WCM983057:WCO983081 WMI983057:WMK983081 WWE983057:WWG983081" xr:uid="{257520E6-E638-46F9-B9D7-AD508FC7E63B}">
      <formula1>$Z$17:$Z$18</formula1>
    </dataValidation>
  </dataValidations>
  <pageMargins left="0.35" right="0.75" top="0.54" bottom="1" header="0.5" footer="0.5"/>
  <pageSetup scale="63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13E078-B028-4615-9879-4CD35EB3DE6C}">
  <dimension ref="A1:K18"/>
  <sheetViews>
    <sheetView topLeftCell="A4" workbookViewId="0">
      <selection activeCell="G15" sqref="G15"/>
    </sheetView>
  </sheetViews>
  <sheetFormatPr defaultColWidth="11.44140625" defaultRowHeight="14.4"/>
  <cols>
    <col min="1" max="2" width="17.88671875" customWidth="1"/>
    <col min="3" max="4" width="13.109375" bestFit="1" customWidth="1"/>
    <col min="5" max="5" width="12.33203125" bestFit="1" customWidth="1"/>
    <col min="6" max="6" width="16" customWidth="1"/>
    <col min="8" max="8" width="14.109375" customWidth="1"/>
  </cols>
  <sheetData>
    <row r="1" spans="1:11" ht="15" thickBot="1">
      <c r="B1" s="568">
        <f>+'IR-1'!AC17</f>
        <v>0</v>
      </c>
    </row>
    <row r="2" spans="1:11" ht="15" thickBot="1">
      <c r="A2" s="559" t="s">
        <v>30</v>
      </c>
      <c r="B2" s="568">
        <f>+B1-'Anexo B'!J30-'Anexo B'!J32-'Anexo B'!J51</f>
        <v>0</v>
      </c>
      <c r="E2" s="486">
        <f>+B2*E10</f>
        <v>0</v>
      </c>
      <c r="F2" s="56">
        <f>+E2+F6+F8</f>
        <v>79775.148000000001</v>
      </c>
    </row>
    <row r="4" spans="1:11">
      <c r="A4" s="559" t="s">
        <v>31</v>
      </c>
      <c r="B4" s="486">
        <v>416220</v>
      </c>
    </row>
    <row r="5" spans="1:11">
      <c r="B5" s="567" t="s">
        <v>32</v>
      </c>
      <c r="C5" s="567" t="s">
        <v>33</v>
      </c>
      <c r="H5" s="56"/>
    </row>
    <row r="6" spans="1:11">
      <c r="A6" s="559" t="s">
        <v>34</v>
      </c>
      <c r="B6" s="486">
        <v>416220</v>
      </c>
      <c r="C6" s="486">
        <v>624329</v>
      </c>
      <c r="D6" s="56">
        <f>+C6-B6</f>
        <v>208109</v>
      </c>
      <c r="E6" s="566">
        <v>0.15</v>
      </c>
      <c r="F6" s="486">
        <f>+D6*E6</f>
        <v>31216.35</v>
      </c>
      <c r="H6" s="570">
        <f>+B2</f>
        <v>0</v>
      </c>
      <c r="I6" s="569">
        <v>0.15</v>
      </c>
      <c r="J6" s="569">
        <v>0.2</v>
      </c>
      <c r="K6" s="569">
        <v>0.25</v>
      </c>
    </row>
    <row r="7" spans="1:11">
      <c r="I7" s="56">
        <f>+F6</f>
        <v>31216.35</v>
      </c>
      <c r="J7" s="56">
        <f>+F8</f>
        <v>48558.798000000003</v>
      </c>
      <c r="K7" s="486">
        <f>+K6*H10</f>
        <v>-112725.7475</v>
      </c>
    </row>
    <row r="8" spans="1:11">
      <c r="A8" s="559" t="s">
        <v>35</v>
      </c>
      <c r="B8" s="486">
        <v>624329.01</v>
      </c>
      <c r="C8" s="486">
        <v>867123</v>
      </c>
      <c r="D8" s="56">
        <f>+C8-B8</f>
        <v>242793.99</v>
      </c>
      <c r="E8" s="566">
        <v>0.2</v>
      </c>
      <c r="F8" s="56">
        <f>+E8*D8</f>
        <v>48558.798000000003</v>
      </c>
      <c r="H8" s="56"/>
    </row>
    <row r="10" spans="1:11">
      <c r="A10" s="559" t="s">
        <v>35</v>
      </c>
      <c r="B10" s="486">
        <v>867123.01</v>
      </c>
      <c r="E10" s="566">
        <v>0.25</v>
      </c>
      <c r="F10" s="486">
        <f>+H6*E10</f>
        <v>0</v>
      </c>
      <c r="H10" s="56">
        <f>+H6-D6-D8</f>
        <v>-450902.99</v>
      </c>
    </row>
    <row r="11" spans="1:11">
      <c r="H11" s="56"/>
    </row>
    <row r="12" spans="1:11">
      <c r="F12" s="56"/>
      <c r="H12" s="56">
        <f>+I7+J7+K7</f>
        <v>-32950.599499999997</v>
      </c>
    </row>
    <row r="13" spans="1:11">
      <c r="H13" s="56">
        <f>+H12-'IR-1'!AC28</f>
        <v>-32950.599499999997</v>
      </c>
    </row>
    <row r="14" spans="1:11">
      <c r="A14" s="559" t="s">
        <v>36</v>
      </c>
      <c r="B14" s="569">
        <v>0.25</v>
      </c>
      <c r="C14" s="56"/>
      <c r="D14" s="56">
        <f>+'IR-1'!AC26</f>
        <v>0</v>
      </c>
      <c r="E14" s="56"/>
      <c r="F14" s="56"/>
    </row>
    <row r="15" spans="1:11">
      <c r="D15" s="56">
        <f>+D14-D6-D8</f>
        <v>-450902.99</v>
      </c>
      <c r="E15" s="486"/>
    </row>
    <row r="16" spans="1:11">
      <c r="D16" s="56">
        <f>+D15*B14</f>
        <v>-112725.7475</v>
      </c>
      <c r="E16" s="56"/>
      <c r="F16" s="56"/>
    </row>
    <row r="17" spans="4:6">
      <c r="D17" s="56">
        <f>+D16+I7+J7</f>
        <v>-32950.599499999989</v>
      </c>
      <c r="F17" s="56"/>
    </row>
    <row r="18" spans="4:6">
      <c r="D18" s="56">
        <f>+D17-'IR-1'!AC28</f>
        <v>-32950.599499999989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33CCCC"/>
    <pageSetUpPr fitToPage="1"/>
  </sheetPr>
  <dimension ref="A1:AH1000"/>
  <sheetViews>
    <sheetView showGridLines="0" view="pageBreakPreview" topLeftCell="A11" zoomScale="90" zoomScaleNormal="100" zoomScaleSheetLayoutView="90" workbookViewId="0">
      <selection activeCell="AC26" sqref="AC26:AF26"/>
    </sheetView>
  </sheetViews>
  <sheetFormatPr defaultColWidth="14.44140625" defaultRowHeight="15" customHeight="1"/>
  <cols>
    <col min="1" max="1" width="1.33203125" customWidth="1"/>
    <col min="2" max="2" width="2.88671875" customWidth="1"/>
    <col min="3" max="4" width="3.44140625" customWidth="1"/>
    <col min="5" max="5" width="0.88671875" customWidth="1"/>
    <col min="6" max="6" width="7.44140625" customWidth="1"/>
    <col min="7" max="7" width="3.6640625" customWidth="1"/>
    <col min="8" max="8" width="27.33203125" customWidth="1"/>
    <col min="9" max="9" width="3.6640625" customWidth="1"/>
    <col min="10" max="10" width="29.44140625" customWidth="1"/>
    <col min="11" max="11" width="9.109375" customWidth="1"/>
    <col min="12" max="12" width="3.109375" customWidth="1"/>
    <col min="13" max="13" width="11.88671875" customWidth="1"/>
    <col min="14" max="14" width="3.44140625" customWidth="1"/>
    <col min="15" max="18" width="3.33203125" customWidth="1"/>
    <col min="19" max="19" width="5.44140625" customWidth="1"/>
    <col min="20" max="20" width="4.6640625" customWidth="1"/>
    <col min="21" max="21" width="3.6640625" customWidth="1"/>
    <col min="22" max="22" width="1.6640625" customWidth="1"/>
    <col min="23" max="23" width="3.109375" customWidth="1"/>
    <col min="24" max="24" width="1.33203125" customWidth="1"/>
    <col min="25" max="25" width="4" customWidth="1"/>
    <col min="26" max="26" width="3.5546875" customWidth="1"/>
    <col min="27" max="27" width="3.6640625" customWidth="1"/>
    <col min="28" max="28" width="6.44140625" customWidth="1"/>
    <col min="29" max="29" width="9.109375" customWidth="1"/>
    <col min="30" max="30" width="11" customWidth="1"/>
    <col min="31" max="31" width="9.109375" customWidth="1"/>
    <col min="32" max="32" width="3.5546875" customWidth="1"/>
    <col min="33" max="33" width="2.88671875" customWidth="1"/>
    <col min="34" max="34" width="1.33203125" customWidth="1"/>
  </cols>
  <sheetData>
    <row r="1" spans="1:34" ht="5.25" customHeight="1">
      <c r="A1" s="138"/>
      <c r="B1" s="138"/>
      <c r="C1" s="138"/>
      <c r="D1" s="138"/>
      <c r="E1" s="138"/>
      <c r="F1" s="138"/>
      <c r="G1" s="139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40"/>
      <c r="U1" s="140"/>
      <c r="V1" s="138"/>
      <c r="W1" s="138"/>
      <c r="X1" s="138"/>
      <c r="Y1" s="138"/>
      <c r="Z1" s="138"/>
      <c r="AA1" s="138"/>
      <c r="AB1" s="140"/>
      <c r="AC1" s="138"/>
      <c r="AD1" s="138"/>
      <c r="AE1" s="138"/>
      <c r="AF1" s="138"/>
      <c r="AG1" s="138"/>
      <c r="AH1" s="138"/>
    </row>
    <row r="2" spans="1:34" ht="14.4">
      <c r="A2" s="138"/>
      <c r="B2" s="96"/>
      <c r="C2" s="96"/>
      <c r="D2" s="96"/>
      <c r="E2" s="96"/>
      <c r="F2" s="96"/>
      <c r="G2" s="141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142"/>
      <c r="U2" s="142"/>
      <c r="V2" s="96"/>
      <c r="W2" s="96"/>
      <c r="X2" s="96"/>
      <c r="Y2" s="96"/>
      <c r="Z2" s="96"/>
      <c r="AA2" s="96"/>
      <c r="AB2" s="142"/>
      <c r="AC2" s="96"/>
      <c r="AD2" s="96"/>
      <c r="AE2" s="96"/>
      <c r="AF2" s="96"/>
      <c r="AG2" s="96"/>
      <c r="AH2" s="138"/>
    </row>
    <row r="3" spans="1:34" ht="14.4">
      <c r="A3" s="138"/>
      <c r="B3" s="96"/>
      <c r="C3" s="96"/>
      <c r="D3" s="96"/>
      <c r="E3" s="96"/>
      <c r="F3" s="96"/>
      <c r="G3" s="141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142"/>
      <c r="U3" s="142"/>
      <c r="V3" s="96"/>
      <c r="W3" s="96"/>
      <c r="X3" s="96"/>
      <c r="Y3" s="96"/>
      <c r="Z3" s="96"/>
      <c r="AA3" s="96"/>
      <c r="AB3" s="142"/>
      <c r="AC3" s="96"/>
      <c r="AD3" s="96"/>
      <c r="AE3" s="96"/>
      <c r="AF3" s="96"/>
      <c r="AG3" s="96"/>
      <c r="AH3" s="138"/>
    </row>
    <row r="4" spans="1:34" ht="14.4">
      <c r="A4" s="138"/>
      <c r="B4" s="96"/>
      <c r="C4" s="96"/>
      <c r="D4" s="96"/>
      <c r="E4" s="96"/>
      <c r="F4" s="96"/>
      <c r="G4" s="141"/>
      <c r="H4" s="96"/>
      <c r="I4" s="96"/>
      <c r="J4" s="96"/>
      <c r="K4" s="96"/>
      <c r="L4" s="96"/>
      <c r="M4" s="96"/>
      <c r="N4" s="96"/>
      <c r="O4" s="96"/>
      <c r="P4" s="96"/>
      <c r="Q4" s="96"/>
      <c r="R4" s="96"/>
      <c r="S4" s="96"/>
      <c r="T4" s="142"/>
      <c r="U4" s="142"/>
      <c r="V4" s="96"/>
      <c r="W4" s="96"/>
      <c r="X4" s="96"/>
      <c r="Y4" s="96"/>
      <c r="Z4" s="96"/>
      <c r="AA4" s="96"/>
      <c r="AB4" s="142"/>
      <c r="AC4" s="96"/>
      <c r="AD4" s="96"/>
      <c r="AE4" s="96"/>
      <c r="AF4" s="96"/>
      <c r="AG4" s="96"/>
      <c r="AH4" s="138"/>
    </row>
    <row r="5" spans="1:34" ht="21.75" customHeight="1">
      <c r="A5" s="143"/>
      <c r="B5" s="144"/>
      <c r="C5" s="144"/>
      <c r="D5" s="144"/>
      <c r="E5" s="144"/>
      <c r="F5" s="144"/>
      <c r="G5" s="745" t="s">
        <v>37</v>
      </c>
      <c r="H5" s="603"/>
      <c r="I5" s="603"/>
      <c r="J5" s="603"/>
      <c r="K5" s="603"/>
      <c r="L5" s="603"/>
      <c r="M5" s="603"/>
      <c r="N5" s="25"/>
      <c r="O5" s="144"/>
      <c r="P5" s="144"/>
      <c r="Q5" s="144"/>
      <c r="R5" s="144"/>
      <c r="S5" s="144"/>
      <c r="T5" s="145"/>
      <c r="U5" s="145"/>
      <c r="V5" s="144"/>
      <c r="W5" s="144"/>
      <c r="X5" s="144"/>
      <c r="Y5" s="144"/>
      <c r="Z5" s="144"/>
      <c r="AA5" s="144"/>
      <c r="AB5" s="145"/>
      <c r="AC5" s="144"/>
      <c r="AD5" s="765" t="s">
        <v>38</v>
      </c>
      <c r="AE5" s="605"/>
      <c r="AF5" s="605"/>
      <c r="AG5" s="144"/>
      <c r="AH5" s="143"/>
    </row>
    <row r="6" spans="1:34" ht="24" customHeight="1">
      <c r="A6" s="143"/>
      <c r="B6" s="144"/>
      <c r="C6" s="144"/>
      <c r="D6" s="144"/>
      <c r="E6" s="144"/>
      <c r="F6" s="144"/>
      <c r="G6" s="744" t="s">
        <v>39</v>
      </c>
      <c r="H6" s="605"/>
      <c r="I6" s="605"/>
      <c r="J6" s="605"/>
      <c r="K6" s="605"/>
      <c r="L6" s="605"/>
      <c r="M6" s="605"/>
      <c r="N6" s="605"/>
      <c r="O6" s="605"/>
      <c r="P6" s="605"/>
      <c r="Q6" s="605"/>
      <c r="R6" s="605"/>
      <c r="S6" s="605"/>
      <c r="T6" s="605"/>
      <c r="U6" s="605"/>
      <c r="V6" s="605"/>
      <c r="W6" s="605"/>
      <c r="X6" s="144"/>
      <c r="Y6" s="144"/>
      <c r="Z6" s="144"/>
      <c r="AA6" s="144"/>
      <c r="AB6" s="145"/>
      <c r="AC6" s="144"/>
      <c r="AD6" s="144"/>
      <c r="AE6" s="144"/>
      <c r="AF6" s="144"/>
      <c r="AG6" s="144"/>
      <c r="AH6" s="143"/>
    </row>
    <row r="7" spans="1:34" ht="14.4">
      <c r="A7" s="138"/>
      <c r="B7" s="96"/>
      <c r="C7" s="96"/>
      <c r="D7" s="96"/>
      <c r="E7" s="96"/>
      <c r="F7" s="96"/>
      <c r="G7" s="141"/>
      <c r="H7" s="96"/>
      <c r="I7" s="96"/>
      <c r="J7" s="96"/>
      <c r="K7" s="96"/>
      <c r="L7" s="96"/>
      <c r="M7" s="96"/>
      <c r="N7" s="96"/>
      <c r="O7" s="96"/>
      <c r="P7" s="96"/>
      <c r="Q7" s="96"/>
      <c r="R7" s="96"/>
      <c r="S7" s="96"/>
      <c r="T7" s="142"/>
      <c r="U7" s="142"/>
      <c r="V7" s="146"/>
      <c r="W7" s="146"/>
      <c r="X7" s="146"/>
      <c r="Y7" s="146"/>
      <c r="Z7" s="146"/>
      <c r="AA7" s="146"/>
      <c r="AB7" s="146" t="s">
        <v>40</v>
      </c>
      <c r="AC7" s="147"/>
      <c r="AD7" s="764">
        <v>2024</v>
      </c>
      <c r="AE7" s="615"/>
      <c r="AF7" s="616"/>
      <c r="AG7" s="96"/>
      <c r="AH7" s="138"/>
    </row>
    <row r="8" spans="1:34" ht="15.75" customHeight="1">
      <c r="A8" s="138"/>
      <c r="B8" s="96"/>
      <c r="C8" s="770" t="s">
        <v>3</v>
      </c>
      <c r="D8" s="605"/>
      <c r="E8" s="605"/>
      <c r="F8" s="605"/>
      <c r="G8" s="141"/>
      <c r="H8" s="96"/>
      <c r="I8" s="96"/>
      <c r="J8" s="96"/>
      <c r="K8" s="96"/>
      <c r="L8" s="96"/>
      <c r="M8" s="96"/>
      <c r="N8" s="96"/>
      <c r="O8" s="96"/>
      <c r="P8" s="96"/>
      <c r="Q8" s="96"/>
      <c r="R8" s="96"/>
      <c r="S8" s="96"/>
      <c r="T8" s="142"/>
      <c r="U8" s="142"/>
      <c r="V8" s="96"/>
      <c r="W8" s="96"/>
      <c r="X8" s="96"/>
      <c r="Y8" s="96"/>
      <c r="Z8" s="96"/>
      <c r="AA8" s="96"/>
      <c r="AB8" s="142"/>
      <c r="AC8" s="96"/>
      <c r="AD8" s="96"/>
      <c r="AE8" s="96"/>
      <c r="AF8" s="96"/>
      <c r="AG8" s="96"/>
      <c r="AH8" s="138"/>
    </row>
    <row r="9" spans="1:34" ht="17.25" customHeight="1">
      <c r="A9" s="138"/>
      <c r="B9" s="96"/>
      <c r="C9" s="771"/>
      <c r="D9" s="605"/>
      <c r="E9" s="605"/>
      <c r="F9" s="605"/>
      <c r="G9" s="605"/>
      <c r="H9" s="605"/>
      <c r="I9" s="605"/>
      <c r="J9" s="605"/>
      <c r="K9" s="605"/>
      <c r="L9" s="605"/>
      <c r="M9" s="605"/>
      <c r="N9" s="605"/>
      <c r="O9" s="605"/>
      <c r="P9" s="605"/>
      <c r="Q9" s="605"/>
      <c r="R9" s="605"/>
      <c r="S9" s="605"/>
      <c r="T9" s="605"/>
      <c r="U9" s="605"/>
      <c r="V9" s="605"/>
      <c r="W9" s="605"/>
      <c r="X9" s="605"/>
      <c r="Y9" s="605"/>
      <c r="Z9" s="605"/>
      <c r="AA9" s="605"/>
      <c r="AB9" s="605"/>
      <c r="AC9" s="605"/>
      <c r="AD9" s="605"/>
      <c r="AE9" s="605"/>
      <c r="AF9" s="605"/>
      <c r="AG9" s="96"/>
      <c r="AH9" s="138"/>
    </row>
    <row r="10" spans="1:34" ht="19.5" customHeight="1">
      <c r="A10" s="138"/>
      <c r="B10" s="96"/>
      <c r="C10" s="769" t="s">
        <v>41</v>
      </c>
      <c r="D10" s="720"/>
      <c r="E10" s="720"/>
      <c r="F10" s="735"/>
      <c r="G10" s="29"/>
      <c r="H10" s="30" t="s">
        <v>6</v>
      </c>
      <c r="I10" s="31"/>
      <c r="J10" s="766" t="s">
        <v>7</v>
      </c>
      <c r="K10" s="607"/>
      <c r="L10" s="607"/>
      <c r="M10" s="607"/>
      <c r="N10" s="607"/>
      <c r="O10" s="607"/>
      <c r="P10" s="607"/>
      <c r="Q10" s="607"/>
      <c r="R10" s="32"/>
      <c r="S10" s="766" t="s">
        <v>42</v>
      </c>
      <c r="T10" s="607"/>
      <c r="U10" s="607"/>
      <c r="V10" s="607"/>
      <c r="W10" s="607"/>
      <c r="X10" s="607"/>
      <c r="Y10" s="607"/>
      <c r="Z10" s="607"/>
      <c r="AA10" s="607"/>
      <c r="AB10" s="607"/>
      <c r="AC10" s="607"/>
      <c r="AD10" s="607"/>
      <c r="AE10" s="607"/>
      <c r="AF10" s="148"/>
      <c r="AG10" s="96"/>
      <c r="AH10" s="138"/>
    </row>
    <row r="11" spans="1:34" ht="19.5" customHeight="1">
      <c r="A11" s="138"/>
      <c r="B11" s="96"/>
      <c r="C11" s="795">
        <f>30000*12</f>
        <v>360000</v>
      </c>
      <c r="D11" s="605"/>
      <c r="E11" s="605"/>
      <c r="F11" s="723"/>
      <c r="G11" s="193"/>
      <c r="H11" s="488"/>
      <c r="I11" s="96"/>
      <c r="J11" s="776"/>
      <c r="K11" s="615"/>
      <c r="L11" s="615"/>
      <c r="M11" s="615"/>
      <c r="N11" s="615"/>
      <c r="O11" s="615"/>
      <c r="P11" s="615"/>
      <c r="Q11" s="616"/>
      <c r="R11" s="96"/>
      <c r="S11" s="762"/>
      <c r="T11" s="615"/>
      <c r="U11" s="615"/>
      <c r="V11" s="615"/>
      <c r="W11" s="615"/>
      <c r="X11" s="615"/>
      <c r="Y11" s="615"/>
      <c r="Z11" s="615"/>
      <c r="AA11" s="615"/>
      <c r="AB11" s="615"/>
      <c r="AC11" s="615"/>
      <c r="AD11" s="615"/>
      <c r="AE11" s="616"/>
      <c r="AF11" s="149"/>
      <c r="AG11" s="96"/>
      <c r="AH11" s="138"/>
    </row>
    <row r="12" spans="1:34" ht="19.5" customHeight="1">
      <c r="A12" s="138"/>
      <c r="B12" s="96"/>
      <c r="C12" s="730"/>
      <c r="D12" s="601"/>
      <c r="E12" s="601"/>
      <c r="F12" s="723"/>
      <c r="G12" s="188"/>
      <c r="H12" s="95" t="s">
        <v>43</v>
      </c>
      <c r="I12" s="188"/>
      <c r="J12" s="792" t="s">
        <v>44</v>
      </c>
      <c r="K12" s="615"/>
      <c r="L12" s="615"/>
      <c r="M12" s="615"/>
      <c r="N12" s="615"/>
      <c r="O12" s="615"/>
      <c r="P12" s="615"/>
      <c r="Q12" s="615"/>
      <c r="R12" s="96"/>
      <c r="S12" s="791" t="s">
        <v>45</v>
      </c>
      <c r="T12" s="605"/>
      <c r="U12" s="605"/>
      <c r="V12" s="605"/>
      <c r="W12" s="605"/>
      <c r="X12" s="605"/>
      <c r="Y12" s="605"/>
      <c r="Z12" s="605"/>
      <c r="AA12" s="191"/>
      <c r="AB12" s="791" t="s">
        <v>46</v>
      </c>
      <c r="AC12" s="605"/>
      <c r="AD12" s="605"/>
      <c r="AE12" s="150"/>
      <c r="AF12" s="149"/>
      <c r="AG12" s="96"/>
      <c r="AH12" s="138"/>
    </row>
    <row r="13" spans="1:34" ht="19.5" customHeight="1">
      <c r="A13" s="138"/>
      <c r="B13" s="96"/>
      <c r="C13" s="730"/>
      <c r="D13" s="601"/>
      <c r="E13" s="601"/>
      <c r="F13" s="723"/>
      <c r="G13" s="193"/>
      <c r="H13" s="33"/>
      <c r="I13" s="151"/>
      <c r="J13" s="793"/>
      <c r="K13" s="615"/>
      <c r="L13" s="615"/>
      <c r="M13" s="615"/>
      <c r="N13" s="615"/>
      <c r="O13" s="615"/>
      <c r="P13" s="615"/>
      <c r="Q13" s="616"/>
      <c r="R13" s="96"/>
      <c r="S13" s="762" t="s">
        <v>47</v>
      </c>
      <c r="T13" s="615"/>
      <c r="U13" s="615"/>
      <c r="V13" s="615"/>
      <c r="W13" s="615"/>
      <c r="X13" s="615"/>
      <c r="Y13" s="615"/>
      <c r="Z13" s="616"/>
      <c r="AA13" s="96"/>
      <c r="AB13" s="762" t="s">
        <v>48</v>
      </c>
      <c r="AC13" s="615"/>
      <c r="AD13" s="616"/>
      <c r="AE13" s="193"/>
      <c r="AF13" s="149"/>
      <c r="AG13" s="96"/>
      <c r="AH13" s="138"/>
    </row>
    <row r="14" spans="1:34" ht="20.25" customHeight="1">
      <c r="A14" s="138"/>
      <c r="B14" s="96"/>
      <c r="C14" s="731"/>
      <c r="D14" s="732"/>
      <c r="E14" s="732"/>
      <c r="F14" s="733"/>
      <c r="G14" s="794"/>
      <c r="H14" s="732"/>
      <c r="I14" s="794"/>
      <c r="J14" s="732"/>
      <c r="K14" s="732"/>
      <c r="L14" s="732"/>
      <c r="M14" s="192"/>
      <c r="N14" s="790"/>
      <c r="O14" s="732"/>
      <c r="P14" s="732"/>
      <c r="Q14" s="732"/>
      <c r="R14" s="732"/>
      <c r="S14" s="732"/>
      <c r="T14" s="732"/>
      <c r="U14" s="732"/>
      <c r="V14" s="732"/>
      <c r="W14" s="763"/>
      <c r="X14" s="732"/>
      <c r="Y14" s="190"/>
      <c r="Z14" s="190"/>
      <c r="AA14" s="190"/>
      <c r="AB14" s="749"/>
      <c r="AC14" s="732"/>
      <c r="AD14" s="732"/>
      <c r="AE14" s="732"/>
      <c r="AF14" s="750"/>
      <c r="AG14" s="96"/>
      <c r="AH14" s="138"/>
    </row>
    <row r="15" spans="1:34" ht="15.75" customHeight="1">
      <c r="A15" s="138"/>
      <c r="B15" s="96"/>
      <c r="C15" s="773"/>
      <c r="D15" s="601"/>
      <c r="E15" s="601"/>
      <c r="F15" s="601"/>
      <c r="G15" s="601"/>
      <c r="H15" s="601"/>
      <c r="I15" s="601"/>
      <c r="J15" s="601"/>
      <c r="K15" s="601"/>
      <c r="L15" s="601"/>
      <c r="M15" s="601"/>
      <c r="N15" s="601"/>
      <c r="O15" s="601"/>
      <c r="P15" s="601"/>
      <c r="Q15" s="601"/>
      <c r="R15" s="601"/>
      <c r="S15" s="601"/>
      <c r="T15" s="601"/>
      <c r="U15" s="601"/>
      <c r="V15" s="601"/>
      <c r="W15" s="601"/>
      <c r="X15" s="601"/>
      <c r="Y15" s="601"/>
      <c r="Z15" s="601"/>
      <c r="AA15" s="601"/>
      <c r="AB15" s="601"/>
      <c r="AC15" s="601"/>
      <c r="AD15" s="601"/>
      <c r="AE15" s="601"/>
      <c r="AF15" s="601"/>
      <c r="AG15" s="96"/>
      <c r="AH15" s="138"/>
    </row>
    <row r="16" spans="1:34" ht="26.25" customHeight="1">
      <c r="A16" s="138"/>
      <c r="B16" s="96"/>
      <c r="C16" s="769" t="s">
        <v>49</v>
      </c>
      <c r="D16" s="720"/>
      <c r="E16" s="720"/>
      <c r="F16" s="735"/>
      <c r="G16" s="37" t="s">
        <v>50</v>
      </c>
      <c r="H16" s="747" t="s">
        <v>51</v>
      </c>
      <c r="I16" s="607"/>
      <c r="J16" s="607"/>
      <c r="K16" s="607"/>
      <c r="L16" s="607"/>
      <c r="M16" s="607"/>
      <c r="N16" s="607"/>
      <c r="O16" s="607"/>
      <c r="P16" s="607"/>
      <c r="Q16" s="607"/>
      <c r="R16" s="607"/>
      <c r="S16" s="607"/>
      <c r="T16" s="607"/>
      <c r="U16" s="607"/>
      <c r="V16" s="607"/>
      <c r="W16" s="607"/>
      <c r="X16" s="607"/>
      <c r="Y16" s="607"/>
      <c r="Z16" s="610"/>
      <c r="AA16" s="39" t="s">
        <v>52</v>
      </c>
      <c r="AB16" s="40" t="s">
        <v>53</v>
      </c>
      <c r="AC16" s="751">
        <f>+'Anexo B'!L27</f>
        <v>0</v>
      </c>
      <c r="AD16" s="607"/>
      <c r="AE16" s="607"/>
      <c r="AF16" s="608"/>
      <c r="AG16" s="96"/>
      <c r="AH16" s="138"/>
    </row>
    <row r="17" spans="1:34" ht="26.25" customHeight="1">
      <c r="A17" s="138"/>
      <c r="B17" s="96"/>
      <c r="C17" s="768" t="s">
        <v>54</v>
      </c>
      <c r="D17" s="605"/>
      <c r="E17" s="605"/>
      <c r="F17" s="723"/>
      <c r="G17" s="42">
        <v>1</v>
      </c>
      <c r="H17" s="738" t="s">
        <v>55</v>
      </c>
      <c r="I17" s="615"/>
      <c r="J17" s="615"/>
      <c r="K17" s="615"/>
      <c r="L17" s="615"/>
      <c r="M17" s="615"/>
      <c r="N17" s="615"/>
      <c r="O17" s="615"/>
      <c r="P17" s="615"/>
      <c r="Q17" s="615"/>
      <c r="R17" s="615"/>
      <c r="S17" s="615"/>
      <c r="T17" s="615"/>
      <c r="U17" s="615"/>
      <c r="V17" s="615"/>
      <c r="W17" s="615"/>
      <c r="X17" s="615"/>
      <c r="Y17" s="615"/>
      <c r="Z17" s="616"/>
      <c r="AA17" s="43" t="s">
        <v>52</v>
      </c>
      <c r="AB17" s="44">
        <v>1</v>
      </c>
      <c r="AC17" s="759">
        <f>+'Anexo B'!L90</f>
        <v>0</v>
      </c>
      <c r="AD17" s="615"/>
      <c r="AE17" s="615"/>
      <c r="AF17" s="760"/>
      <c r="AG17" s="96"/>
      <c r="AH17" s="138"/>
    </row>
    <row r="18" spans="1:34" ht="26.25" customHeight="1">
      <c r="A18" s="138"/>
      <c r="B18" s="96"/>
      <c r="C18" s="730"/>
      <c r="D18" s="601"/>
      <c r="E18" s="601"/>
      <c r="F18" s="723"/>
      <c r="G18" s="45">
        <v>2</v>
      </c>
      <c r="H18" s="640" t="s">
        <v>56</v>
      </c>
      <c r="I18" s="615"/>
      <c r="J18" s="615"/>
      <c r="K18" s="615"/>
      <c r="L18" s="615"/>
      <c r="M18" s="615"/>
      <c r="N18" s="615"/>
      <c r="O18" s="615"/>
      <c r="P18" s="615"/>
      <c r="Q18" s="615"/>
      <c r="R18" s="615"/>
      <c r="S18" s="616"/>
      <c r="T18" s="46" t="s">
        <v>57</v>
      </c>
      <c r="U18" s="47">
        <v>2</v>
      </c>
      <c r="V18" s="761"/>
      <c r="W18" s="615"/>
      <c r="X18" s="615"/>
      <c r="Y18" s="615"/>
      <c r="Z18" s="615"/>
      <c r="AA18" s="615"/>
      <c r="AB18" s="616"/>
      <c r="AC18" s="752"/>
      <c r="AD18" s="753"/>
      <c r="AE18" s="753"/>
      <c r="AF18" s="754"/>
      <c r="AG18" s="96"/>
      <c r="AH18" s="138"/>
    </row>
    <row r="19" spans="1:34" ht="26.25" customHeight="1">
      <c r="A19" s="138"/>
      <c r="B19" s="96"/>
      <c r="C19" s="730"/>
      <c r="D19" s="601"/>
      <c r="E19" s="601"/>
      <c r="F19" s="723"/>
      <c r="G19" s="45">
        <v>3</v>
      </c>
      <c r="H19" s="640" t="s">
        <v>58</v>
      </c>
      <c r="I19" s="615"/>
      <c r="J19" s="615"/>
      <c r="K19" s="615"/>
      <c r="L19" s="615"/>
      <c r="M19" s="615"/>
      <c r="N19" s="615"/>
      <c r="O19" s="615"/>
      <c r="P19" s="615"/>
      <c r="Q19" s="615"/>
      <c r="R19" s="615"/>
      <c r="S19" s="616"/>
      <c r="T19" s="46" t="s">
        <v>59</v>
      </c>
      <c r="U19" s="47">
        <v>3</v>
      </c>
      <c r="V19" s="761">
        <f>+'Ingresos terceros'!F8+'Ingresos terceros'!E11</f>
        <v>0</v>
      </c>
      <c r="W19" s="615"/>
      <c r="X19" s="615"/>
      <c r="Y19" s="615"/>
      <c r="Z19" s="615"/>
      <c r="AA19" s="615"/>
      <c r="AB19" s="616"/>
      <c r="AC19" s="755"/>
      <c r="AD19" s="601"/>
      <c r="AE19" s="601"/>
      <c r="AF19" s="756"/>
      <c r="AG19" s="96"/>
      <c r="AH19" s="138"/>
    </row>
    <row r="20" spans="1:34" ht="26.25" customHeight="1">
      <c r="A20" s="138"/>
      <c r="B20" s="96"/>
      <c r="C20" s="730"/>
      <c r="D20" s="601"/>
      <c r="E20" s="601"/>
      <c r="F20" s="723"/>
      <c r="G20" s="45">
        <v>4</v>
      </c>
      <c r="H20" s="640" t="s">
        <v>60</v>
      </c>
      <c r="I20" s="615"/>
      <c r="J20" s="615"/>
      <c r="K20" s="615"/>
      <c r="L20" s="615"/>
      <c r="M20" s="615"/>
      <c r="N20" s="615"/>
      <c r="O20" s="615"/>
      <c r="P20" s="615"/>
      <c r="Q20" s="615"/>
      <c r="R20" s="615"/>
      <c r="S20" s="616"/>
      <c r="T20" s="46" t="s">
        <v>59</v>
      </c>
      <c r="U20" s="47">
        <v>4</v>
      </c>
      <c r="V20" s="761">
        <f>+'Anexo B'!J26</f>
        <v>0</v>
      </c>
      <c r="W20" s="615"/>
      <c r="X20" s="615"/>
      <c r="Y20" s="615"/>
      <c r="Z20" s="615"/>
      <c r="AA20" s="615"/>
      <c r="AB20" s="616"/>
      <c r="AC20" s="757"/>
      <c r="AD20" s="629"/>
      <c r="AE20" s="629"/>
      <c r="AF20" s="758"/>
      <c r="AG20" s="96"/>
      <c r="AH20" s="138"/>
    </row>
    <row r="21" spans="1:34" ht="26.25" customHeight="1">
      <c r="A21" s="138"/>
      <c r="B21" s="96"/>
      <c r="C21" s="730"/>
      <c r="D21" s="601"/>
      <c r="E21" s="601"/>
      <c r="F21" s="723"/>
      <c r="G21" s="42">
        <v>5</v>
      </c>
      <c r="H21" s="738" t="s">
        <v>61</v>
      </c>
      <c r="I21" s="615"/>
      <c r="J21" s="615"/>
      <c r="K21" s="615"/>
      <c r="L21" s="615"/>
      <c r="M21" s="615"/>
      <c r="N21" s="615"/>
      <c r="O21" s="615"/>
      <c r="P21" s="615"/>
      <c r="Q21" s="615"/>
      <c r="R21" s="615"/>
      <c r="S21" s="615"/>
      <c r="T21" s="615"/>
      <c r="U21" s="615"/>
      <c r="V21" s="615"/>
      <c r="W21" s="615"/>
      <c r="X21" s="615"/>
      <c r="Y21" s="615"/>
      <c r="Z21" s="616"/>
      <c r="AA21" s="43" t="s">
        <v>52</v>
      </c>
      <c r="AB21" s="49">
        <v>5</v>
      </c>
      <c r="AC21" s="767">
        <f>AC17+V18-V19-V20</f>
        <v>0</v>
      </c>
      <c r="AD21" s="615"/>
      <c r="AE21" s="615"/>
      <c r="AF21" s="760"/>
      <c r="AG21" s="96"/>
      <c r="AH21" s="138"/>
    </row>
    <row r="22" spans="1:34" ht="26.25" customHeight="1">
      <c r="A22" s="138"/>
      <c r="B22" s="96"/>
      <c r="C22" s="730"/>
      <c r="D22" s="601"/>
      <c r="E22" s="601"/>
      <c r="F22" s="723"/>
      <c r="G22" s="45">
        <v>6</v>
      </c>
      <c r="H22" s="739" t="s">
        <v>62</v>
      </c>
      <c r="I22" s="725"/>
      <c r="J22" s="725"/>
      <c r="K22" s="725"/>
      <c r="L22" s="725"/>
      <c r="M22" s="725"/>
      <c r="N22" s="725"/>
      <c r="O22" s="725"/>
      <c r="P22" s="725"/>
      <c r="Q22" s="725"/>
      <c r="R22" s="725"/>
      <c r="S22" s="624"/>
      <c r="T22" s="598" t="s">
        <v>59</v>
      </c>
      <c r="U22" s="599">
        <v>6</v>
      </c>
      <c r="V22" s="779">
        <f>ABS(IF(('Anexo B'!L34+'Anexo B'!L42+'Anexo B'!L52+'Anexo B'!L54+'Anexo B'!L63+'Anexo B'!L70+'Anexo B'!L75+'Anexo B'!L84+'Anexo B'!L88)&lt;=0,(416220),0))</f>
        <v>416220</v>
      </c>
      <c r="W22" s="725"/>
      <c r="X22" s="725"/>
      <c r="Y22" s="725"/>
      <c r="Z22" s="725"/>
      <c r="AA22" s="725"/>
      <c r="AB22" s="624"/>
      <c r="AC22" s="780"/>
      <c r="AD22" s="753"/>
      <c r="AE22" s="753"/>
      <c r="AF22" s="754"/>
      <c r="AG22" s="96"/>
      <c r="AH22" s="138"/>
    </row>
    <row r="23" spans="1:34" ht="26.25" customHeight="1">
      <c r="A23" s="138"/>
      <c r="B23" s="96"/>
      <c r="C23" s="730"/>
      <c r="D23" s="601"/>
      <c r="E23" s="601"/>
      <c r="F23" s="723"/>
      <c r="G23" s="45">
        <v>7</v>
      </c>
      <c r="H23" s="740" t="s">
        <v>63</v>
      </c>
      <c r="I23" s="615"/>
      <c r="J23" s="615"/>
      <c r="K23" s="615"/>
      <c r="L23" s="615"/>
      <c r="M23" s="615"/>
      <c r="N23" s="615"/>
      <c r="O23" s="615"/>
      <c r="P23" s="615"/>
      <c r="Q23" s="615"/>
      <c r="R23" s="615"/>
      <c r="S23" s="616"/>
      <c r="T23" s="43" t="s">
        <v>59</v>
      </c>
      <c r="U23" s="47">
        <v>7</v>
      </c>
      <c r="V23" s="761">
        <f>IF((IF('Anexo RG'!R47&gt;((IF(AC21-V22&gt;0,AC21-V22,0))*0.1),(IF(AC21-V22&gt;0,AC21-V22,0))*0.1,'Anexo RG'!R47))&gt;=V22*0.25,V22*0.25,IF('Anexo RG'!R47&gt;((IF(AC21-V22&gt;0,AC21-V22,0))*0.1),(IF(AC21-V22&gt;0,AC21-V22,0))*0.1,'Anexo RG'!R47))</f>
        <v>0</v>
      </c>
      <c r="W23" s="615"/>
      <c r="X23" s="615"/>
      <c r="Y23" s="615"/>
      <c r="Z23" s="615"/>
      <c r="AA23" s="615"/>
      <c r="AB23" s="616"/>
      <c r="AC23" s="781"/>
      <c r="AD23" s="601"/>
      <c r="AE23" s="601"/>
      <c r="AF23" s="756"/>
      <c r="AG23" s="96"/>
      <c r="AH23" s="138"/>
    </row>
    <row r="24" spans="1:34" ht="26.25" customHeight="1">
      <c r="A24" s="138"/>
      <c r="B24" s="96"/>
      <c r="C24" s="730"/>
      <c r="D24" s="601"/>
      <c r="E24" s="601"/>
      <c r="F24" s="723"/>
      <c r="G24" s="45">
        <v>8</v>
      </c>
      <c r="H24" s="640" t="s">
        <v>64</v>
      </c>
      <c r="I24" s="615"/>
      <c r="J24" s="615"/>
      <c r="K24" s="615"/>
      <c r="L24" s="615"/>
      <c r="M24" s="615"/>
      <c r="N24" s="615"/>
      <c r="O24" s="615"/>
      <c r="P24" s="615"/>
      <c r="Q24" s="615"/>
      <c r="R24" s="615"/>
      <c r="S24" s="616"/>
      <c r="T24" s="46" t="s">
        <v>57</v>
      </c>
      <c r="U24" s="47">
        <v>8</v>
      </c>
      <c r="V24" s="761"/>
      <c r="W24" s="615"/>
      <c r="X24" s="615"/>
      <c r="Y24" s="615"/>
      <c r="Z24" s="615"/>
      <c r="AA24" s="615"/>
      <c r="AB24" s="616"/>
      <c r="AC24" s="152"/>
      <c r="AD24" s="153"/>
      <c r="AE24" s="153"/>
      <c r="AF24" s="154"/>
      <c r="AG24" s="96"/>
      <c r="AH24" s="138"/>
    </row>
    <row r="25" spans="1:34" ht="26.25" customHeight="1">
      <c r="A25" s="138"/>
      <c r="B25" s="96"/>
      <c r="C25" s="730"/>
      <c r="D25" s="601"/>
      <c r="E25" s="601"/>
      <c r="F25" s="723"/>
      <c r="G25" s="45">
        <v>9</v>
      </c>
      <c r="H25" s="640" t="s">
        <v>65</v>
      </c>
      <c r="I25" s="615"/>
      <c r="J25" s="615"/>
      <c r="K25" s="615"/>
      <c r="L25" s="615"/>
      <c r="M25" s="615"/>
      <c r="N25" s="615"/>
      <c r="O25" s="615"/>
      <c r="P25" s="615"/>
      <c r="Q25" s="615"/>
      <c r="R25" s="615"/>
      <c r="S25" s="616"/>
      <c r="T25" s="46" t="s">
        <v>57</v>
      </c>
      <c r="U25" s="47">
        <v>9</v>
      </c>
      <c r="V25" s="761"/>
      <c r="W25" s="615"/>
      <c r="X25" s="615"/>
      <c r="Y25" s="615"/>
      <c r="Z25" s="615"/>
      <c r="AA25" s="615"/>
      <c r="AB25" s="616"/>
      <c r="AC25" s="152"/>
      <c r="AD25" s="153"/>
      <c r="AE25" s="153"/>
      <c r="AF25" s="154"/>
      <c r="AG25" s="96"/>
      <c r="AH25" s="138"/>
    </row>
    <row r="26" spans="1:34" ht="26.25" customHeight="1">
      <c r="A26" s="138"/>
      <c r="B26" s="96"/>
      <c r="C26" s="731"/>
      <c r="D26" s="732"/>
      <c r="E26" s="732"/>
      <c r="F26" s="733"/>
      <c r="G26" s="51">
        <v>10</v>
      </c>
      <c r="H26" s="718" t="s">
        <v>66</v>
      </c>
      <c r="I26" s="632"/>
      <c r="J26" s="632"/>
      <c r="K26" s="632"/>
      <c r="L26" s="632"/>
      <c r="M26" s="632"/>
      <c r="N26" s="632"/>
      <c r="O26" s="632"/>
      <c r="P26" s="632"/>
      <c r="Q26" s="632"/>
      <c r="R26" s="632"/>
      <c r="S26" s="632"/>
      <c r="T26" s="632"/>
      <c r="U26" s="632"/>
      <c r="V26" s="632"/>
      <c r="W26" s="632"/>
      <c r="X26" s="632"/>
      <c r="Y26" s="632"/>
      <c r="Z26" s="633"/>
      <c r="AA26" s="52" t="s">
        <v>52</v>
      </c>
      <c r="AB26" s="53">
        <v>10</v>
      </c>
      <c r="AC26" s="778">
        <f>IF(AC21-V22-V23+V24+V25&gt;0,AC21-V22-V23+V24+V25,0)</f>
        <v>0</v>
      </c>
      <c r="AD26" s="632"/>
      <c r="AE26" s="632"/>
      <c r="AF26" s="775"/>
      <c r="AG26" s="96"/>
      <c r="AH26" s="138"/>
    </row>
    <row r="27" spans="1:34" ht="15.75" customHeight="1">
      <c r="A27" s="138"/>
      <c r="B27" s="96"/>
      <c r="C27" s="773"/>
      <c r="D27" s="601"/>
      <c r="E27" s="601"/>
      <c r="F27" s="601"/>
      <c r="G27" s="601"/>
      <c r="H27" s="601"/>
      <c r="I27" s="601"/>
      <c r="J27" s="601"/>
      <c r="K27" s="601"/>
      <c r="L27" s="601"/>
      <c r="M27" s="601"/>
      <c r="N27" s="601"/>
      <c r="O27" s="601"/>
      <c r="P27" s="601"/>
      <c r="Q27" s="601"/>
      <c r="R27" s="601"/>
      <c r="S27" s="601"/>
      <c r="T27" s="601"/>
      <c r="U27" s="601"/>
      <c r="V27" s="601"/>
      <c r="W27" s="601"/>
      <c r="X27" s="601"/>
      <c r="Y27" s="601"/>
      <c r="Z27" s="601"/>
      <c r="AA27" s="601"/>
      <c r="AB27" s="601"/>
      <c r="AC27" s="601"/>
      <c r="AD27" s="601"/>
      <c r="AE27" s="601"/>
      <c r="AF27" s="601"/>
      <c r="AG27" s="96"/>
      <c r="AH27" s="138"/>
    </row>
    <row r="28" spans="1:34" ht="26.25" customHeight="1">
      <c r="A28" s="138"/>
      <c r="B28" s="96"/>
      <c r="C28" s="769" t="s">
        <v>67</v>
      </c>
      <c r="D28" s="720"/>
      <c r="E28" s="720"/>
      <c r="F28" s="735"/>
      <c r="G28" s="54">
        <v>11</v>
      </c>
      <c r="H28" s="746" t="s">
        <v>68</v>
      </c>
      <c r="I28" s="607"/>
      <c r="J28" s="607"/>
      <c r="K28" s="607"/>
      <c r="L28" s="607"/>
      <c r="M28" s="607"/>
      <c r="N28" s="607"/>
      <c r="O28" s="607"/>
      <c r="P28" s="607"/>
      <c r="Q28" s="607"/>
      <c r="R28" s="607"/>
      <c r="S28" s="607"/>
      <c r="T28" s="607"/>
      <c r="U28" s="607"/>
      <c r="V28" s="607"/>
      <c r="W28" s="607"/>
      <c r="X28" s="607"/>
      <c r="Y28" s="607"/>
      <c r="Z28" s="610"/>
      <c r="AA28" s="55" t="s">
        <v>52</v>
      </c>
      <c r="AB28" s="54">
        <v>11</v>
      </c>
      <c r="AC28" s="777">
        <f>ABS(IF(AND(AC26&lt;=0,V22&gt;0),0,IF(AND(AC26&lt;=208109,V22&gt;0),0.15*AC26,IF(AND(AC26&lt;=450903,V22&gt;0),31216.35+(0.2*(AC26-208109)),IF(AND(AC26&gt;=450903,V22&gt;0),79775.15+(0.25*(AC26-450903)),IF(AC26&lt;=624329,0.15*AC26,IF(AC26&lt;=867123,93649.35+(0.2*(AC26-624329)),IF(AC26&gt;867123,142208.15+(0.25*(AC26-867123))))))))))</f>
        <v>0</v>
      </c>
      <c r="AD28" s="607"/>
      <c r="AE28" s="607"/>
      <c r="AF28" s="608"/>
      <c r="AG28" s="96"/>
      <c r="AH28" s="138"/>
    </row>
    <row r="29" spans="1:34" ht="26.25" customHeight="1">
      <c r="A29" s="138"/>
      <c r="B29" s="96"/>
      <c r="C29" s="768" t="s">
        <v>69</v>
      </c>
      <c r="D29" s="605"/>
      <c r="E29" s="605"/>
      <c r="F29" s="723"/>
      <c r="G29" s="45">
        <v>12</v>
      </c>
      <c r="H29" s="640" t="s">
        <v>70</v>
      </c>
      <c r="I29" s="615"/>
      <c r="J29" s="615"/>
      <c r="K29" s="615"/>
      <c r="L29" s="615"/>
      <c r="M29" s="615"/>
      <c r="N29" s="615"/>
      <c r="O29" s="615"/>
      <c r="P29" s="615"/>
      <c r="Q29" s="615"/>
      <c r="R29" s="615"/>
      <c r="S29" s="616"/>
      <c r="T29" s="43" t="s">
        <v>59</v>
      </c>
      <c r="U29" s="45">
        <v>12</v>
      </c>
      <c r="V29" s="748">
        <f>+'Anticipos Pagados 2023'!C9</f>
        <v>0</v>
      </c>
      <c r="W29" s="615"/>
      <c r="X29" s="615"/>
      <c r="Y29" s="615"/>
      <c r="Z29" s="615"/>
      <c r="AA29" s="615"/>
      <c r="AB29" s="616"/>
      <c r="AC29" s="752"/>
      <c r="AD29" s="753"/>
      <c r="AE29" s="753"/>
      <c r="AF29" s="754"/>
      <c r="AG29" s="96"/>
      <c r="AH29" s="138"/>
    </row>
    <row r="30" spans="1:34" ht="26.25" customHeight="1">
      <c r="A30" s="138"/>
      <c r="B30" s="96"/>
      <c r="C30" s="730"/>
      <c r="D30" s="601"/>
      <c r="E30" s="601"/>
      <c r="F30" s="723"/>
      <c r="G30" s="45">
        <v>13</v>
      </c>
      <c r="H30" s="634" t="s">
        <v>71</v>
      </c>
      <c r="I30" s="615"/>
      <c r="J30" s="615"/>
      <c r="K30" s="615"/>
      <c r="L30" s="615"/>
      <c r="M30" s="615"/>
      <c r="N30" s="615"/>
      <c r="O30" s="615"/>
      <c r="P30" s="615"/>
      <c r="Q30" s="615"/>
      <c r="R30" s="615"/>
      <c r="S30" s="616"/>
      <c r="T30" s="42" t="s">
        <v>59</v>
      </c>
      <c r="U30" s="45">
        <v>13</v>
      </c>
      <c r="V30" s="767">
        <f>+'Ingresos terceros'!E15</f>
        <v>0</v>
      </c>
      <c r="W30" s="615"/>
      <c r="X30" s="615"/>
      <c r="Y30" s="615"/>
      <c r="Z30" s="615"/>
      <c r="AA30" s="615"/>
      <c r="AB30" s="616"/>
      <c r="AC30" s="755"/>
      <c r="AD30" s="601"/>
      <c r="AE30" s="601"/>
      <c r="AF30" s="756"/>
      <c r="AG30" s="96"/>
      <c r="AH30" s="138"/>
    </row>
    <row r="31" spans="1:34" ht="26.25" customHeight="1">
      <c r="A31" s="138"/>
      <c r="B31" s="96"/>
      <c r="C31" s="730"/>
      <c r="D31" s="601"/>
      <c r="E31" s="601"/>
      <c r="F31" s="723"/>
      <c r="G31" s="45">
        <v>14</v>
      </c>
      <c r="H31" s="640" t="s">
        <v>72</v>
      </c>
      <c r="I31" s="615"/>
      <c r="J31" s="615"/>
      <c r="K31" s="615"/>
      <c r="L31" s="615"/>
      <c r="M31" s="615"/>
      <c r="N31" s="615"/>
      <c r="O31" s="615"/>
      <c r="P31" s="615"/>
      <c r="Q31" s="615"/>
      <c r="R31" s="615"/>
      <c r="S31" s="616"/>
      <c r="T31" s="42" t="s">
        <v>59</v>
      </c>
      <c r="U31" s="45">
        <v>14</v>
      </c>
      <c r="V31" s="748"/>
      <c r="W31" s="615"/>
      <c r="X31" s="615"/>
      <c r="Y31" s="615"/>
      <c r="Z31" s="615"/>
      <c r="AA31" s="615"/>
      <c r="AB31" s="616"/>
      <c r="AC31" s="755"/>
      <c r="AD31" s="601"/>
      <c r="AE31" s="601"/>
      <c r="AF31" s="756"/>
      <c r="AG31" s="96"/>
      <c r="AH31" s="138"/>
    </row>
    <row r="32" spans="1:34" ht="26.25" customHeight="1">
      <c r="A32" s="138"/>
      <c r="B32" s="96"/>
      <c r="C32" s="730"/>
      <c r="D32" s="601"/>
      <c r="E32" s="601"/>
      <c r="F32" s="723"/>
      <c r="G32" s="45">
        <v>15</v>
      </c>
      <c r="H32" s="640" t="s">
        <v>73</v>
      </c>
      <c r="I32" s="615"/>
      <c r="J32" s="615"/>
      <c r="K32" s="615"/>
      <c r="L32" s="615"/>
      <c r="M32" s="615"/>
      <c r="N32" s="615"/>
      <c r="O32" s="615"/>
      <c r="P32" s="615"/>
      <c r="Q32" s="615"/>
      <c r="R32" s="615"/>
      <c r="S32" s="616"/>
      <c r="T32" s="42" t="s">
        <v>59</v>
      </c>
      <c r="U32" s="45">
        <v>15</v>
      </c>
      <c r="V32" s="748"/>
      <c r="W32" s="615"/>
      <c r="X32" s="615"/>
      <c r="Y32" s="615"/>
      <c r="Z32" s="615"/>
      <c r="AA32" s="615"/>
      <c r="AB32" s="616"/>
      <c r="AC32" s="757"/>
      <c r="AD32" s="629"/>
      <c r="AE32" s="629"/>
      <c r="AF32" s="758"/>
      <c r="AG32" s="96"/>
      <c r="AH32" s="138"/>
    </row>
    <row r="33" spans="1:34" ht="26.25" customHeight="1">
      <c r="A33" s="138"/>
      <c r="B33" s="96"/>
      <c r="C33" s="730"/>
      <c r="D33" s="601"/>
      <c r="E33" s="601"/>
      <c r="F33" s="723"/>
      <c r="G33" s="42">
        <v>16</v>
      </c>
      <c r="H33" s="738" t="s">
        <v>74</v>
      </c>
      <c r="I33" s="615"/>
      <c r="J33" s="615"/>
      <c r="K33" s="615"/>
      <c r="L33" s="615"/>
      <c r="M33" s="615"/>
      <c r="N33" s="615"/>
      <c r="O33" s="615"/>
      <c r="P33" s="615"/>
      <c r="Q33" s="615"/>
      <c r="R33" s="615"/>
      <c r="S33" s="615"/>
      <c r="T33" s="615"/>
      <c r="U33" s="615"/>
      <c r="V33" s="615"/>
      <c r="W33" s="615"/>
      <c r="X33" s="615"/>
      <c r="Y33" s="615"/>
      <c r="Z33" s="616"/>
      <c r="AA33" s="42" t="s">
        <v>52</v>
      </c>
      <c r="AB33" s="42">
        <v>16</v>
      </c>
      <c r="AC33" s="772">
        <f>IF((AC28-V29-V30-V31-V32)&gt;0,(AC28-V29-V30-V31-V32),0)</f>
        <v>0</v>
      </c>
      <c r="AD33" s="615"/>
      <c r="AE33" s="615"/>
      <c r="AF33" s="760"/>
      <c r="AG33" s="96"/>
      <c r="AH33" s="138"/>
    </row>
    <row r="34" spans="1:34" ht="26.25" customHeight="1">
      <c r="A34" s="138"/>
      <c r="B34" s="96"/>
      <c r="C34" s="730"/>
      <c r="D34" s="601"/>
      <c r="E34" s="601"/>
      <c r="F34" s="723"/>
      <c r="G34" s="45">
        <v>17</v>
      </c>
      <c r="H34" s="640" t="s">
        <v>75</v>
      </c>
      <c r="I34" s="615"/>
      <c r="J34" s="615"/>
      <c r="K34" s="615"/>
      <c r="L34" s="615"/>
      <c r="M34" s="615"/>
      <c r="N34" s="615"/>
      <c r="O34" s="615"/>
      <c r="P34" s="615"/>
      <c r="Q34" s="615"/>
      <c r="R34" s="615"/>
      <c r="S34" s="616"/>
      <c r="T34" s="42" t="s">
        <v>52</v>
      </c>
      <c r="U34" s="45">
        <v>17</v>
      </c>
      <c r="V34" s="748">
        <f>ABS(IF((AC28-V29-V30-V31-V32)&lt;0,(AC28-V29-V30-V31-V32),0))</f>
        <v>0</v>
      </c>
      <c r="W34" s="615"/>
      <c r="X34" s="615"/>
      <c r="Y34" s="615"/>
      <c r="Z34" s="615"/>
      <c r="AA34" s="615"/>
      <c r="AB34" s="616"/>
      <c r="AC34" s="752"/>
      <c r="AD34" s="753"/>
      <c r="AE34" s="753"/>
      <c r="AF34" s="754"/>
      <c r="AG34" s="96"/>
      <c r="AH34" s="138"/>
    </row>
    <row r="35" spans="1:34" ht="26.25" customHeight="1">
      <c r="A35" s="138"/>
      <c r="B35" s="96"/>
      <c r="C35" s="730"/>
      <c r="D35" s="601"/>
      <c r="E35" s="601"/>
      <c r="F35" s="723"/>
      <c r="G35" s="45">
        <v>18</v>
      </c>
      <c r="H35" s="640" t="s">
        <v>76</v>
      </c>
      <c r="I35" s="615"/>
      <c r="J35" s="616"/>
      <c r="K35" s="57"/>
      <c r="L35" s="743" t="s">
        <v>77</v>
      </c>
      <c r="M35" s="615"/>
      <c r="N35" s="615"/>
      <c r="O35" s="615"/>
      <c r="P35" s="615"/>
      <c r="Q35" s="615"/>
      <c r="R35" s="615"/>
      <c r="S35" s="616"/>
      <c r="T35" s="45" t="s">
        <v>57</v>
      </c>
      <c r="U35" s="45">
        <v>18</v>
      </c>
      <c r="V35" s="748">
        <f>AC33*K35%</f>
        <v>0</v>
      </c>
      <c r="W35" s="615"/>
      <c r="X35" s="615"/>
      <c r="Y35" s="615"/>
      <c r="Z35" s="615"/>
      <c r="AA35" s="615"/>
      <c r="AB35" s="616"/>
      <c r="AC35" s="755"/>
      <c r="AD35" s="601"/>
      <c r="AE35" s="601"/>
      <c r="AF35" s="756"/>
      <c r="AG35" s="96"/>
      <c r="AH35" s="138"/>
    </row>
    <row r="36" spans="1:34" ht="26.25" customHeight="1">
      <c r="A36" s="138"/>
      <c r="B36" s="96"/>
      <c r="C36" s="730"/>
      <c r="D36" s="601"/>
      <c r="E36" s="601"/>
      <c r="F36" s="723"/>
      <c r="G36" s="45">
        <v>19</v>
      </c>
      <c r="H36" s="640" t="s">
        <v>78</v>
      </c>
      <c r="I36" s="615"/>
      <c r="J36" s="615"/>
      <c r="K36" s="615"/>
      <c r="L36" s="615"/>
      <c r="M36" s="615"/>
      <c r="N36" s="615"/>
      <c r="O36" s="615"/>
      <c r="P36" s="615"/>
      <c r="Q36" s="615"/>
      <c r="R36" s="615"/>
      <c r="S36" s="616"/>
      <c r="T36" s="45" t="s">
        <v>57</v>
      </c>
      <c r="U36" s="45">
        <v>19</v>
      </c>
      <c r="V36" s="724"/>
      <c r="W36" s="725"/>
      <c r="X36" s="725"/>
      <c r="Y36" s="725"/>
      <c r="Z36" s="725"/>
      <c r="AA36" s="725"/>
      <c r="AB36" s="624"/>
      <c r="AC36" s="755"/>
      <c r="AD36" s="601"/>
      <c r="AE36" s="601"/>
      <c r="AF36" s="756"/>
      <c r="AG36" s="96"/>
      <c r="AH36" s="138"/>
    </row>
    <row r="37" spans="1:34" ht="26.25" customHeight="1">
      <c r="A37" s="138"/>
      <c r="B37" s="96"/>
      <c r="C37" s="730"/>
      <c r="D37" s="601"/>
      <c r="E37" s="601"/>
      <c r="F37" s="723"/>
      <c r="G37" s="45">
        <v>20</v>
      </c>
      <c r="H37" s="640" t="s">
        <v>79</v>
      </c>
      <c r="I37" s="615"/>
      <c r="J37" s="616"/>
      <c r="K37" s="57"/>
      <c r="L37" s="743" t="s">
        <v>77</v>
      </c>
      <c r="M37" s="615"/>
      <c r="N37" s="615"/>
      <c r="O37" s="615"/>
      <c r="P37" s="615"/>
      <c r="Q37" s="615"/>
      <c r="R37" s="615"/>
      <c r="S37" s="616"/>
      <c r="T37" s="45" t="s">
        <v>57</v>
      </c>
      <c r="U37" s="45">
        <v>20</v>
      </c>
      <c r="V37" s="748">
        <f>AC33*K37%</f>
        <v>0</v>
      </c>
      <c r="W37" s="615"/>
      <c r="X37" s="615"/>
      <c r="Y37" s="615"/>
      <c r="Z37" s="615"/>
      <c r="AA37" s="615"/>
      <c r="AB37" s="616"/>
      <c r="AC37" s="755"/>
      <c r="AD37" s="601"/>
      <c r="AE37" s="601"/>
      <c r="AF37" s="756"/>
      <c r="AG37" s="96"/>
      <c r="AH37" s="138"/>
    </row>
    <row r="38" spans="1:34" ht="26.25" customHeight="1">
      <c r="A38" s="138"/>
      <c r="B38" s="96"/>
      <c r="C38" s="730"/>
      <c r="D38" s="601"/>
      <c r="E38" s="601"/>
      <c r="F38" s="723"/>
      <c r="G38" s="45">
        <v>21</v>
      </c>
      <c r="H38" s="640" t="s">
        <v>80</v>
      </c>
      <c r="I38" s="615"/>
      <c r="J38" s="615"/>
      <c r="K38" s="615"/>
      <c r="L38" s="615"/>
      <c r="M38" s="615"/>
      <c r="N38" s="615"/>
      <c r="O38" s="615"/>
      <c r="P38" s="615"/>
      <c r="Q38" s="615"/>
      <c r="R38" s="615"/>
      <c r="S38" s="616"/>
      <c r="T38" s="45" t="s">
        <v>57</v>
      </c>
      <c r="U38" s="45">
        <v>21</v>
      </c>
      <c r="V38" s="724"/>
      <c r="W38" s="725"/>
      <c r="X38" s="725"/>
      <c r="Y38" s="725"/>
      <c r="Z38" s="725"/>
      <c r="AA38" s="725"/>
      <c r="AB38" s="624"/>
      <c r="AC38" s="757"/>
      <c r="AD38" s="629"/>
      <c r="AE38" s="629"/>
      <c r="AF38" s="758"/>
      <c r="AG38" s="96"/>
      <c r="AH38" s="138"/>
    </row>
    <row r="39" spans="1:34" ht="26.25" customHeight="1">
      <c r="A39" s="138"/>
      <c r="B39" s="96"/>
      <c r="C39" s="731"/>
      <c r="D39" s="732"/>
      <c r="E39" s="732"/>
      <c r="F39" s="733"/>
      <c r="G39" s="51">
        <v>22</v>
      </c>
      <c r="H39" s="658" t="s">
        <v>81</v>
      </c>
      <c r="I39" s="632"/>
      <c r="J39" s="632"/>
      <c r="K39" s="632"/>
      <c r="L39" s="632"/>
      <c r="M39" s="632"/>
      <c r="N39" s="632"/>
      <c r="O39" s="632"/>
      <c r="P39" s="632"/>
      <c r="Q39" s="632"/>
      <c r="R39" s="632"/>
      <c r="S39" s="632"/>
      <c r="T39" s="632"/>
      <c r="U39" s="632"/>
      <c r="V39" s="632"/>
      <c r="W39" s="632"/>
      <c r="X39" s="632"/>
      <c r="Y39" s="632"/>
      <c r="Z39" s="633"/>
      <c r="AA39" s="51" t="s">
        <v>52</v>
      </c>
      <c r="AB39" s="51">
        <v>22</v>
      </c>
      <c r="AC39" s="774">
        <f>AC33+V35+V36+V37+V38</f>
        <v>0</v>
      </c>
      <c r="AD39" s="632"/>
      <c r="AE39" s="632"/>
      <c r="AF39" s="775"/>
      <c r="AG39" s="96"/>
      <c r="AH39" s="138"/>
    </row>
    <row r="40" spans="1:34" ht="14.25" customHeight="1">
      <c r="A40" s="138"/>
      <c r="B40" s="96"/>
      <c r="C40" s="195"/>
      <c r="D40" s="195"/>
      <c r="E40" s="195"/>
      <c r="F40" s="195"/>
      <c r="G40" s="195"/>
      <c r="H40" s="155"/>
      <c r="I40" s="155"/>
      <c r="J40" s="155"/>
      <c r="K40" s="155"/>
      <c r="L40" s="155"/>
      <c r="M40" s="155"/>
      <c r="N40" s="155"/>
      <c r="O40" s="155"/>
      <c r="P40" s="155"/>
      <c r="Q40" s="155"/>
      <c r="R40" s="155"/>
      <c r="S40" s="155"/>
      <c r="T40" s="155"/>
      <c r="U40" s="155"/>
      <c r="V40" s="155"/>
      <c r="W40" s="155"/>
      <c r="X40" s="155"/>
      <c r="Y40" s="155"/>
      <c r="Z40" s="155"/>
      <c r="AA40" s="195"/>
      <c r="AB40" s="195"/>
      <c r="AC40" s="156"/>
      <c r="AD40" s="156"/>
      <c r="AE40" s="156"/>
      <c r="AF40" s="156"/>
      <c r="AG40" s="96"/>
      <c r="AH40" s="138"/>
    </row>
    <row r="41" spans="1:34" ht="15.75" customHeight="1">
      <c r="A41" s="138"/>
      <c r="B41" s="96"/>
      <c r="C41" s="734" t="s">
        <v>82</v>
      </c>
      <c r="D41" s="720"/>
      <c r="E41" s="720"/>
      <c r="F41" s="735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157"/>
      <c r="AG41" s="96"/>
      <c r="AH41" s="138"/>
    </row>
    <row r="42" spans="1:34" ht="26.25" customHeight="1">
      <c r="A42" s="138"/>
      <c r="B42" s="96"/>
      <c r="C42" s="729" t="s">
        <v>83</v>
      </c>
      <c r="D42" s="605"/>
      <c r="E42" s="605"/>
      <c r="F42" s="723"/>
      <c r="G42" s="158"/>
      <c r="H42" s="195" t="s">
        <v>84</v>
      </c>
      <c r="I42" s="715"/>
      <c r="J42" s="616"/>
      <c r="K42" s="158"/>
      <c r="L42" s="158"/>
      <c r="M42" s="722" t="s">
        <v>85</v>
      </c>
      <c r="N42" s="605"/>
      <c r="O42" s="605"/>
      <c r="P42" s="605"/>
      <c r="Q42" s="605"/>
      <c r="R42" s="605"/>
      <c r="S42" s="605"/>
      <c r="T42" s="723"/>
      <c r="U42" s="715"/>
      <c r="V42" s="615"/>
      <c r="W42" s="615"/>
      <c r="X42" s="615"/>
      <c r="Y42" s="615"/>
      <c r="Z42" s="615"/>
      <c r="AA42" s="615"/>
      <c r="AB42" s="615"/>
      <c r="AC42" s="616"/>
      <c r="AD42" s="158"/>
      <c r="AE42" s="158"/>
      <c r="AF42" s="159"/>
      <c r="AG42" s="96"/>
      <c r="AH42" s="138"/>
    </row>
    <row r="43" spans="1:34" ht="9" customHeight="1">
      <c r="A43" s="138"/>
      <c r="B43" s="96"/>
      <c r="C43" s="730"/>
      <c r="D43" s="601"/>
      <c r="E43" s="601"/>
      <c r="F43" s="723"/>
      <c r="G43" s="158"/>
      <c r="H43" s="158"/>
      <c r="I43" s="158"/>
      <c r="J43" s="158"/>
      <c r="K43" s="158"/>
      <c r="L43" s="158"/>
      <c r="M43" s="158"/>
      <c r="N43" s="158"/>
      <c r="O43" s="158"/>
      <c r="P43" s="158"/>
      <c r="Q43" s="158"/>
      <c r="R43" s="158"/>
      <c r="S43" s="158"/>
      <c r="T43" s="96"/>
      <c r="U43" s="158"/>
      <c r="V43" s="158"/>
      <c r="W43" s="158"/>
      <c r="X43" s="158"/>
      <c r="Y43" s="158"/>
      <c r="Z43" s="158"/>
      <c r="AA43" s="158"/>
      <c r="AB43" s="158"/>
      <c r="AC43" s="158"/>
      <c r="AD43" s="158"/>
      <c r="AE43" s="158"/>
      <c r="AF43" s="111"/>
      <c r="AG43" s="96"/>
      <c r="AH43" s="138"/>
    </row>
    <row r="44" spans="1:34" ht="26.25" customHeight="1">
      <c r="A44" s="138"/>
      <c r="B44" s="96"/>
      <c r="C44" s="730"/>
      <c r="D44" s="601"/>
      <c r="E44" s="601"/>
      <c r="F44" s="723"/>
      <c r="G44" s="158"/>
      <c r="H44" s="195" t="s">
        <v>86</v>
      </c>
      <c r="I44" s="715"/>
      <c r="J44" s="616"/>
      <c r="K44" s="158"/>
      <c r="L44" s="158"/>
      <c r="M44" s="722" t="s">
        <v>87</v>
      </c>
      <c r="N44" s="605"/>
      <c r="O44" s="605"/>
      <c r="P44" s="605"/>
      <c r="Q44" s="605"/>
      <c r="R44" s="605"/>
      <c r="S44" s="605"/>
      <c r="T44" s="723"/>
      <c r="U44" s="715"/>
      <c r="V44" s="615"/>
      <c r="W44" s="615"/>
      <c r="X44" s="615"/>
      <c r="Y44" s="615"/>
      <c r="Z44" s="615"/>
      <c r="AA44" s="615"/>
      <c r="AB44" s="615"/>
      <c r="AC44" s="616"/>
      <c r="AD44" s="158"/>
      <c r="AE44" s="158"/>
      <c r="AF44" s="111"/>
      <c r="AG44" s="96"/>
      <c r="AH44" s="138"/>
    </row>
    <row r="45" spans="1:34" ht="14.25" customHeight="1">
      <c r="A45" s="138"/>
      <c r="B45" s="96"/>
      <c r="C45" s="731"/>
      <c r="D45" s="732"/>
      <c r="E45" s="732"/>
      <c r="F45" s="733"/>
      <c r="G45" s="160"/>
      <c r="H45" s="160"/>
      <c r="I45" s="160"/>
      <c r="J45" s="160"/>
      <c r="K45" s="160"/>
      <c r="L45" s="160"/>
      <c r="M45" s="160"/>
      <c r="N45" s="160"/>
      <c r="O45" s="160"/>
      <c r="P45" s="160"/>
      <c r="Q45" s="160"/>
      <c r="R45" s="160"/>
      <c r="S45" s="160"/>
      <c r="T45" s="160"/>
      <c r="U45" s="160"/>
      <c r="V45" s="160"/>
      <c r="W45" s="160"/>
      <c r="X45" s="160"/>
      <c r="Y45" s="160"/>
      <c r="Z45" s="160"/>
      <c r="AA45" s="160"/>
      <c r="AB45" s="160"/>
      <c r="AC45" s="160"/>
      <c r="AD45" s="160"/>
      <c r="AE45" s="160"/>
      <c r="AF45" s="161"/>
      <c r="AG45" s="96"/>
      <c r="AH45" s="138"/>
    </row>
    <row r="46" spans="1:34" ht="12.75" customHeight="1">
      <c r="A46" s="138"/>
      <c r="B46" s="96"/>
      <c r="C46" s="195"/>
      <c r="D46" s="195"/>
      <c r="E46" s="195"/>
      <c r="F46" s="195"/>
      <c r="G46" s="195"/>
      <c r="H46" s="155"/>
      <c r="I46" s="155"/>
      <c r="J46" s="155"/>
      <c r="K46" s="155"/>
      <c r="L46" s="155"/>
      <c r="M46" s="155"/>
      <c r="N46" s="155"/>
      <c r="O46" s="155"/>
      <c r="P46" s="155"/>
      <c r="Q46" s="155"/>
      <c r="R46" s="155"/>
      <c r="S46" s="155"/>
      <c r="T46" s="155"/>
      <c r="U46" s="155"/>
      <c r="V46" s="155"/>
      <c r="W46" s="155"/>
      <c r="X46" s="155"/>
      <c r="Y46" s="155"/>
      <c r="Z46" s="155"/>
      <c r="AA46" s="195"/>
      <c r="AB46" s="195"/>
      <c r="AC46" s="156"/>
      <c r="AD46" s="156"/>
      <c r="AE46" s="156"/>
      <c r="AF46" s="156"/>
      <c r="AG46" s="96"/>
      <c r="AH46" s="138"/>
    </row>
    <row r="47" spans="1:34" ht="26.25" customHeight="1">
      <c r="A47" s="138"/>
      <c r="B47" s="96"/>
      <c r="C47" s="712" t="s">
        <v>88</v>
      </c>
      <c r="D47" s="713"/>
      <c r="E47" s="713"/>
      <c r="F47" s="713"/>
      <c r="G47" s="713"/>
      <c r="H47" s="713"/>
      <c r="I47" s="713"/>
      <c r="J47" s="713"/>
      <c r="K47" s="714"/>
      <c r="L47" s="726" t="s">
        <v>89</v>
      </c>
      <c r="M47" s="713"/>
      <c r="N47" s="713"/>
      <c r="O47" s="713"/>
      <c r="P47" s="713"/>
      <c r="Q47" s="713"/>
      <c r="R47" s="713"/>
      <c r="S47" s="713"/>
      <c r="T47" s="713"/>
      <c r="U47" s="713"/>
      <c r="V47" s="713"/>
      <c r="W47" s="713"/>
      <c r="X47" s="713"/>
      <c r="Y47" s="713"/>
      <c r="Z47" s="714"/>
      <c r="AA47" s="719" t="s">
        <v>90</v>
      </c>
      <c r="AB47" s="720"/>
      <c r="AC47" s="720"/>
      <c r="AD47" s="720"/>
      <c r="AE47" s="720"/>
      <c r="AF47" s="721"/>
      <c r="AG47" s="96"/>
      <c r="AH47" s="138"/>
    </row>
    <row r="48" spans="1:34" ht="26.25" customHeight="1">
      <c r="A48" s="138"/>
      <c r="B48" s="96"/>
      <c r="C48" s="61"/>
      <c r="D48" s="162"/>
      <c r="E48" s="163"/>
      <c r="F48" s="162"/>
      <c r="G48" s="162"/>
      <c r="H48" s="162"/>
      <c r="I48" s="162"/>
      <c r="J48" s="162"/>
      <c r="K48" s="62"/>
      <c r="L48" s="727" t="s">
        <v>91</v>
      </c>
      <c r="M48" s="605"/>
      <c r="N48" s="605"/>
      <c r="O48" s="605"/>
      <c r="P48" s="605"/>
      <c r="Q48" s="605"/>
      <c r="R48" s="605"/>
      <c r="S48" s="605"/>
      <c r="T48" s="605"/>
      <c r="U48" s="605"/>
      <c r="V48" s="605"/>
      <c r="W48" s="605"/>
      <c r="X48" s="605"/>
      <c r="Y48" s="605"/>
      <c r="Z48" s="605"/>
      <c r="AA48" s="786" t="s">
        <v>92</v>
      </c>
      <c r="AB48" s="787"/>
      <c r="AC48" s="787"/>
      <c r="AD48" s="787"/>
      <c r="AE48" s="787"/>
      <c r="AF48" s="788"/>
      <c r="AG48" s="96"/>
      <c r="AH48" s="138"/>
    </row>
    <row r="49" spans="1:34" ht="26.25" customHeight="1">
      <c r="A49" s="138"/>
      <c r="B49" s="96"/>
      <c r="C49" s="164" t="s">
        <v>93</v>
      </c>
      <c r="D49" s="716"/>
      <c r="E49" s="603"/>
      <c r="F49" s="603"/>
      <c r="G49" s="603"/>
      <c r="H49" s="603"/>
      <c r="I49" s="603"/>
      <c r="J49" s="603"/>
      <c r="K49" s="717"/>
      <c r="L49" s="728"/>
      <c r="M49" s="601"/>
      <c r="N49" s="601"/>
      <c r="O49" s="601"/>
      <c r="P49" s="601"/>
      <c r="Q49" s="601"/>
      <c r="R49" s="601"/>
      <c r="S49" s="601"/>
      <c r="T49" s="601"/>
      <c r="U49" s="601"/>
      <c r="V49" s="601"/>
      <c r="W49" s="601"/>
      <c r="X49" s="601"/>
      <c r="Y49" s="601"/>
      <c r="Z49" s="605"/>
      <c r="AA49" s="728"/>
      <c r="AB49" s="601"/>
      <c r="AC49" s="601"/>
      <c r="AD49" s="601"/>
      <c r="AE49" s="601"/>
      <c r="AF49" s="756"/>
      <c r="AG49" s="96"/>
      <c r="AH49" s="138"/>
    </row>
    <row r="50" spans="1:34" ht="26.25" customHeight="1">
      <c r="A50" s="138"/>
      <c r="B50" s="96"/>
      <c r="C50" s="736" t="s">
        <v>94</v>
      </c>
      <c r="D50" s="605"/>
      <c r="E50" s="605"/>
      <c r="F50" s="605"/>
      <c r="G50" s="716"/>
      <c r="H50" s="603"/>
      <c r="I50" s="603"/>
      <c r="J50" s="603"/>
      <c r="K50" s="717"/>
      <c r="L50" s="728"/>
      <c r="M50" s="605"/>
      <c r="N50" s="605"/>
      <c r="O50" s="605"/>
      <c r="P50" s="605"/>
      <c r="Q50" s="605"/>
      <c r="R50" s="605"/>
      <c r="S50" s="605"/>
      <c r="T50" s="605"/>
      <c r="U50" s="605"/>
      <c r="V50" s="605"/>
      <c r="W50" s="605"/>
      <c r="X50" s="605"/>
      <c r="Y50" s="605"/>
      <c r="Z50" s="605"/>
      <c r="AA50" s="728"/>
      <c r="AB50" s="601"/>
      <c r="AC50" s="601"/>
      <c r="AD50" s="601"/>
      <c r="AE50" s="601"/>
      <c r="AF50" s="756"/>
      <c r="AG50" s="96"/>
      <c r="AH50" s="138"/>
    </row>
    <row r="51" spans="1:34" ht="15.75" customHeight="1">
      <c r="A51" s="138"/>
      <c r="B51" s="96"/>
      <c r="C51" s="737" t="s">
        <v>95</v>
      </c>
      <c r="D51" s="605"/>
      <c r="E51" s="605"/>
      <c r="F51" s="605"/>
      <c r="G51" s="605"/>
      <c r="H51" s="605"/>
      <c r="I51" s="605"/>
      <c r="J51" s="605"/>
      <c r="K51" s="612"/>
      <c r="L51" s="165" t="s">
        <v>96</v>
      </c>
      <c r="M51" s="165"/>
      <c r="N51" s="716"/>
      <c r="O51" s="603"/>
      <c r="P51" s="603"/>
      <c r="Q51" s="603"/>
      <c r="R51" s="603"/>
      <c r="S51" s="603"/>
      <c r="T51" s="603"/>
      <c r="U51" s="603"/>
      <c r="V51" s="603"/>
      <c r="W51" s="603"/>
      <c r="X51" s="603"/>
      <c r="Y51" s="603"/>
      <c r="Z51" s="155"/>
      <c r="AA51" s="728"/>
      <c r="AB51" s="601"/>
      <c r="AC51" s="601"/>
      <c r="AD51" s="601"/>
      <c r="AE51" s="601"/>
      <c r="AF51" s="756"/>
      <c r="AG51" s="96"/>
      <c r="AH51" s="138"/>
    </row>
    <row r="52" spans="1:34" ht="15.75" customHeight="1">
      <c r="A52" s="138"/>
      <c r="B52" s="96"/>
      <c r="C52" s="730"/>
      <c r="D52" s="601"/>
      <c r="E52" s="601"/>
      <c r="F52" s="601"/>
      <c r="G52" s="601"/>
      <c r="H52" s="601"/>
      <c r="I52" s="601"/>
      <c r="J52" s="601"/>
      <c r="K52" s="612"/>
      <c r="L52" s="166"/>
      <c r="M52" s="194"/>
      <c r="N52" s="166"/>
      <c r="O52" s="166"/>
      <c r="P52" s="166"/>
      <c r="Q52" s="166"/>
      <c r="R52" s="166"/>
      <c r="S52" s="166"/>
      <c r="T52" s="194"/>
      <c r="U52" s="96"/>
      <c r="V52" s="155"/>
      <c r="W52" s="155"/>
      <c r="X52" s="155"/>
      <c r="Y52" s="155"/>
      <c r="Z52" s="155"/>
      <c r="AA52" s="728"/>
      <c r="AB52" s="601"/>
      <c r="AC52" s="601"/>
      <c r="AD52" s="601"/>
      <c r="AE52" s="601"/>
      <c r="AF52" s="756"/>
      <c r="AG52" s="96"/>
      <c r="AH52" s="138"/>
    </row>
    <row r="53" spans="1:34" ht="15.75" customHeight="1">
      <c r="A53" s="138"/>
      <c r="B53" s="96"/>
      <c r="C53" s="730"/>
      <c r="D53" s="601"/>
      <c r="E53" s="601"/>
      <c r="F53" s="601"/>
      <c r="G53" s="601"/>
      <c r="H53" s="601"/>
      <c r="I53" s="601"/>
      <c r="J53" s="601"/>
      <c r="K53" s="612"/>
      <c r="L53" s="165" t="s">
        <v>97</v>
      </c>
      <c r="M53" s="165"/>
      <c r="N53" s="716"/>
      <c r="O53" s="603"/>
      <c r="P53" s="603"/>
      <c r="Q53" s="603"/>
      <c r="R53" s="603"/>
      <c r="S53" s="603"/>
      <c r="T53" s="603"/>
      <c r="U53" s="96"/>
      <c r="V53" s="155"/>
      <c r="W53" s="155"/>
      <c r="X53" s="155"/>
      <c r="Y53" s="155"/>
      <c r="Z53" s="155"/>
      <c r="AA53" s="728"/>
      <c r="AB53" s="601"/>
      <c r="AC53" s="601"/>
      <c r="AD53" s="601"/>
      <c r="AE53" s="601"/>
      <c r="AF53" s="756"/>
      <c r="AG53" s="96"/>
      <c r="AH53" s="138"/>
    </row>
    <row r="54" spans="1:34" ht="15.75" customHeight="1">
      <c r="A54" s="138"/>
      <c r="B54" s="96"/>
      <c r="C54" s="730"/>
      <c r="D54" s="601"/>
      <c r="E54" s="601"/>
      <c r="F54" s="601"/>
      <c r="G54" s="601"/>
      <c r="H54" s="601"/>
      <c r="I54" s="601"/>
      <c r="J54" s="601"/>
      <c r="K54" s="612"/>
      <c r="L54" s="63"/>
      <c r="M54" s="194"/>
      <c r="N54" s="167"/>
      <c r="O54" s="167"/>
      <c r="P54" s="167"/>
      <c r="Q54" s="167"/>
      <c r="R54" s="167"/>
      <c r="S54" s="166"/>
      <c r="T54" s="167"/>
      <c r="U54" s="96"/>
      <c r="V54" s="155"/>
      <c r="W54" s="155"/>
      <c r="X54" s="155"/>
      <c r="Y54" s="155"/>
      <c r="Z54" s="155"/>
      <c r="AA54" s="728"/>
      <c r="AB54" s="601"/>
      <c r="AC54" s="601"/>
      <c r="AD54" s="601"/>
      <c r="AE54" s="601"/>
      <c r="AF54" s="756"/>
      <c r="AG54" s="96"/>
      <c r="AH54" s="138"/>
    </row>
    <row r="55" spans="1:34" ht="15.75" customHeight="1">
      <c r="A55" s="138"/>
      <c r="B55" s="96"/>
      <c r="C55" s="730"/>
      <c r="D55" s="605"/>
      <c r="E55" s="605"/>
      <c r="F55" s="605"/>
      <c r="G55" s="605"/>
      <c r="H55" s="605"/>
      <c r="I55" s="605"/>
      <c r="J55" s="605"/>
      <c r="K55" s="612"/>
      <c r="L55" s="64" t="s">
        <v>98</v>
      </c>
      <c r="M55" s="96"/>
      <c r="N55" s="716"/>
      <c r="O55" s="603"/>
      <c r="P55" s="603"/>
      <c r="Q55" s="603"/>
      <c r="R55" s="603"/>
      <c r="S55" s="603"/>
      <c r="T55" s="603"/>
      <c r="U55" s="603"/>
      <c r="V55" s="603"/>
      <c r="W55" s="603"/>
      <c r="X55" s="603"/>
      <c r="Y55" s="603"/>
      <c r="Z55" s="155"/>
      <c r="AA55" s="728"/>
      <c r="AB55" s="601"/>
      <c r="AC55" s="601"/>
      <c r="AD55" s="601"/>
      <c r="AE55" s="601"/>
      <c r="AF55" s="756"/>
      <c r="AG55" s="96"/>
      <c r="AH55" s="138"/>
    </row>
    <row r="56" spans="1:34" ht="15.75" customHeight="1">
      <c r="A56" s="138"/>
      <c r="B56" s="96"/>
      <c r="C56" s="741"/>
      <c r="D56" s="605"/>
      <c r="E56" s="605"/>
      <c r="F56" s="605"/>
      <c r="G56" s="166"/>
      <c r="H56" s="742"/>
      <c r="I56" s="605"/>
      <c r="J56" s="605"/>
      <c r="K56" s="612"/>
      <c r="L56" s="65"/>
      <c r="M56" s="194"/>
      <c r="N56" s="166"/>
      <c r="O56" s="166"/>
      <c r="P56" s="166"/>
      <c r="Q56" s="166"/>
      <c r="R56" s="166"/>
      <c r="S56" s="166"/>
      <c r="T56" s="166"/>
      <c r="U56" s="96"/>
      <c r="V56" s="155"/>
      <c r="W56" s="155"/>
      <c r="X56" s="155"/>
      <c r="Y56" s="155"/>
      <c r="Z56" s="155"/>
      <c r="AA56" s="728"/>
      <c r="AB56" s="601"/>
      <c r="AC56" s="601"/>
      <c r="AD56" s="601"/>
      <c r="AE56" s="601"/>
      <c r="AF56" s="756"/>
      <c r="AG56" s="96"/>
      <c r="AH56" s="138"/>
    </row>
    <row r="57" spans="1:34" ht="15.75" customHeight="1">
      <c r="A57" s="138"/>
      <c r="B57" s="96"/>
      <c r="C57" s="711"/>
      <c r="D57" s="603"/>
      <c r="E57" s="603"/>
      <c r="F57" s="603"/>
      <c r="G57" s="166"/>
      <c r="H57" s="716"/>
      <c r="I57" s="603"/>
      <c r="J57" s="603"/>
      <c r="K57" s="717"/>
      <c r="L57" s="166" t="s">
        <v>99</v>
      </c>
      <c r="M57" s="194"/>
      <c r="N57" s="716"/>
      <c r="O57" s="603"/>
      <c r="P57" s="603"/>
      <c r="Q57" s="603"/>
      <c r="R57" s="603"/>
      <c r="S57" s="603"/>
      <c r="T57" s="603"/>
      <c r="U57" s="603"/>
      <c r="V57" s="603"/>
      <c r="W57" s="603"/>
      <c r="X57" s="603"/>
      <c r="Y57" s="603"/>
      <c r="Z57" s="155"/>
      <c r="AA57" s="728"/>
      <c r="AB57" s="601"/>
      <c r="AC57" s="601"/>
      <c r="AD57" s="601"/>
      <c r="AE57" s="601"/>
      <c r="AF57" s="756"/>
      <c r="AG57" s="96"/>
      <c r="AH57" s="138"/>
    </row>
    <row r="58" spans="1:34" ht="26.25" customHeight="1">
      <c r="A58" s="138"/>
      <c r="B58" s="96"/>
      <c r="C58" s="785" t="s">
        <v>100</v>
      </c>
      <c r="D58" s="783"/>
      <c r="E58" s="783"/>
      <c r="F58" s="783"/>
      <c r="G58" s="168"/>
      <c r="H58" s="782" t="s">
        <v>101</v>
      </c>
      <c r="I58" s="783"/>
      <c r="J58" s="783"/>
      <c r="K58" s="784"/>
      <c r="L58" s="169"/>
      <c r="M58" s="170"/>
      <c r="N58" s="169"/>
      <c r="O58" s="169"/>
      <c r="P58" s="169"/>
      <c r="Q58" s="169"/>
      <c r="R58" s="169"/>
      <c r="S58" s="169"/>
      <c r="T58" s="170"/>
      <c r="U58" s="190"/>
      <c r="V58" s="171"/>
      <c r="W58" s="171"/>
      <c r="X58" s="171"/>
      <c r="Y58" s="171"/>
      <c r="Z58" s="171"/>
      <c r="AA58" s="789"/>
      <c r="AB58" s="732"/>
      <c r="AC58" s="732"/>
      <c r="AD58" s="732"/>
      <c r="AE58" s="732"/>
      <c r="AF58" s="750"/>
      <c r="AG58" s="96"/>
      <c r="AH58" s="138"/>
    </row>
    <row r="59" spans="1:34" ht="15.75" customHeight="1">
      <c r="A59" s="138"/>
      <c r="B59" s="96"/>
      <c r="C59" s="96"/>
      <c r="D59" s="96"/>
      <c r="E59" s="96"/>
      <c r="F59" s="96"/>
      <c r="G59" s="141"/>
      <c r="H59" s="96"/>
      <c r="I59" s="96"/>
      <c r="J59" s="96"/>
      <c r="K59" s="96"/>
      <c r="L59" s="96"/>
      <c r="M59" s="96"/>
      <c r="N59" s="96"/>
      <c r="O59" s="96"/>
      <c r="P59" s="96"/>
      <c r="Q59" s="96"/>
      <c r="R59" s="96"/>
      <c r="S59" s="96"/>
      <c r="T59" s="142"/>
      <c r="U59" s="142"/>
      <c r="V59" s="96"/>
      <c r="W59" s="96"/>
      <c r="X59" s="96"/>
      <c r="Y59" s="96"/>
      <c r="Z59" s="96"/>
      <c r="AA59" s="96"/>
      <c r="AB59" s="142"/>
      <c r="AC59" s="96"/>
      <c r="AD59" s="96"/>
      <c r="AE59" s="96"/>
      <c r="AF59" s="96"/>
      <c r="AG59" s="96"/>
      <c r="AH59" s="138"/>
    </row>
    <row r="60" spans="1:34" ht="6.75" customHeight="1">
      <c r="A60" s="138"/>
      <c r="B60" s="138"/>
      <c r="C60" s="138"/>
      <c r="D60" s="138"/>
      <c r="E60" s="138"/>
      <c r="F60" s="138"/>
      <c r="G60" s="139"/>
      <c r="H60" s="138"/>
      <c r="I60" s="138"/>
      <c r="J60" s="138"/>
      <c r="K60" s="138"/>
      <c r="L60" s="138"/>
      <c r="M60" s="138"/>
      <c r="N60" s="138"/>
      <c r="O60" s="138"/>
      <c r="P60" s="138"/>
      <c r="Q60" s="138"/>
      <c r="R60" s="138"/>
      <c r="S60" s="138"/>
      <c r="T60" s="140"/>
      <c r="U60" s="140"/>
      <c r="V60" s="138"/>
      <c r="W60" s="138"/>
      <c r="X60" s="138"/>
      <c r="Y60" s="138"/>
      <c r="Z60" s="138"/>
      <c r="AA60" s="138"/>
      <c r="AB60" s="140"/>
      <c r="AC60" s="138"/>
      <c r="AD60" s="138"/>
      <c r="AE60" s="138"/>
      <c r="AF60" s="138"/>
      <c r="AG60" s="138"/>
      <c r="AH60" s="138"/>
    </row>
    <row r="61" spans="1:34" ht="15.75" hidden="1" customHeight="1">
      <c r="A61" s="96"/>
      <c r="B61" s="96"/>
      <c r="C61" s="96"/>
      <c r="D61" s="96"/>
      <c r="E61" s="96"/>
      <c r="F61" s="96"/>
      <c r="G61" s="141"/>
      <c r="H61" s="96"/>
      <c r="I61" s="96"/>
      <c r="J61" s="96"/>
      <c r="K61" s="96"/>
      <c r="L61" s="96"/>
      <c r="M61" s="96"/>
      <c r="N61" s="96"/>
      <c r="O61" s="96"/>
      <c r="P61" s="96"/>
      <c r="Q61" s="96"/>
      <c r="R61" s="96"/>
      <c r="S61" s="96"/>
      <c r="T61" s="142"/>
      <c r="U61" s="142"/>
      <c r="V61" s="96"/>
      <c r="W61" s="96"/>
      <c r="X61" s="96"/>
      <c r="Y61" s="96"/>
      <c r="Z61" s="96"/>
      <c r="AA61" s="96"/>
      <c r="AB61" s="142"/>
      <c r="AC61" s="96"/>
      <c r="AD61" s="96"/>
      <c r="AE61" s="96"/>
      <c r="AF61" s="96"/>
      <c r="AG61" s="96"/>
      <c r="AH61" s="96"/>
    </row>
    <row r="62" spans="1:34" ht="15.75" hidden="1" customHeight="1">
      <c r="A62" s="96"/>
      <c r="B62" s="96"/>
      <c r="C62" s="96"/>
      <c r="D62" s="96"/>
      <c r="E62" s="96"/>
      <c r="F62" s="96"/>
      <c r="G62" s="141"/>
      <c r="H62" s="96"/>
      <c r="I62" s="96"/>
      <c r="J62" s="96"/>
      <c r="K62" s="96"/>
      <c r="L62" s="96"/>
      <c r="M62" s="96"/>
      <c r="N62" s="96"/>
      <c r="O62" s="96"/>
      <c r="P62" s="96"/>
      <c r="Q62" s="96"/>
      <c r="R62" s="96"/>
      <c r="S62" s="96"/>
      <c r="T62" s="142"/>
      <c r="U62" s="142"/>
      <c r="V62" s="96"/>
      <c r="W62" s="96"/>
      <c r="X62" s="96"/>
      <c r="Y62" s="96"/>
      <c r="Z62" s="96"/>
      <c r="AA62" s="96"/>
      <c r="AB62" s="142"/>
      <c r="AC62" s="96"/>
      <c r="AD62" s="96"/>
      <c r="AE62" s="96"/>
      <c r="AF62" s="96"/>
      <c r="AG62" s="96"/>
      <c r="AH62" s="96"/>
    </row>
    <row r="63" spans="1:34" ht="15.75" hidden="1" customHeight="1">
      <c r="A63" s="96"/>
      <c r="B63" s="96"/>
      <c r="C63" s="96"/>
      <c r="D63" s="96"/>
      <c r="E63" s="96"/>
      <c r="F63" s="96"/>
      <c r="G63" s="141"/>
      <c r="H63" s="96"/>
      <c r="I63" s="96"/>
      <c r="J63" s="96"/>
      <c r="K63" s="96"/>
      <c r="L63" s="96"/>
      <c r="M63" s="96"/>
      <c r="N63" s="96"/>
      <c r="O63" s="96"/>
      <c r="P63" s="96"/>
      <c r="Q63" s="96"/>
      <c r="R63" s="96"/>
      <c r="S63" s="96"/>
      <c r="T63" s="142"/>
      <c r="U63" s="142"/>
      <c r="V63" s="96"/>
      <c r="W63" s="96"/>
      <c r="X63" s="96"/>
      <c r="Y63" s="96"/>
      <c r="Z63" s="96"/>
      <c r="AA63" s="96"/>
      <c r="AB63" s="142"/>
      <c r="AC63" s="96"/>
      <c r="AD63" s="96"/>
      <c r="AE63" s="96"/>
      <c r="AF63" s="96"/>
      <c r="AG63" s="96"/>
      <c r="AH63" s="96"/>
    </row>
    <row r="64" spans="1:34" ht="15.75" hidden="1" customHeight="1">
      <c r="A64" s="96"/>
      <c r="B64" s="96"/>
      <c r="C64" s="96"/>
      <c r="D64" s="96"/>
      <c r="E64" s="96"/>
      <c r="F64" s="96"/>
      <c r="G64" s="141"/>
      <c r="H64" s="96"/>
      <c r="I64" s="96"/>
      <c r="J64" s="96"/>
      <c r="K64" s="96"/>
      <c r="L64" s="96"/>
      <c r="M64" s="96"/>
      <c r="N64" s="96"/>
      <c r="O64" s="96"/>
      <c r="P64" s="96"/>
      <c r="Q64" s="96"/>
      <c r="R64" s="96"/>
      <c r="S64" s="96"/>
      <c r="T64" s="142"/>
      <c r="U64" s="142"/>
      <c r="V64" s="96"/>
      <c r="W64" s="96"/>
      <c r="X64" s="96"/>
      <c r="Y64" s="96"/>
      <c r="Z64" s="96"/>
      <c r="AA64" s="96"/>
      <c r="AB64" s="142"/>
      <c r="AC64" s="96"/>
      <c r="AD64" s="96"/>
      <c r="AE64" s="96"/>
      <c r="AF64" s="96"/>
      <c r="AG64" s="96"/>
      <c r="AH64" s="96"/>
    </row>
    <row r="65" spans="1:34" ht="15.75" hidden="1" customHeight="1">
      <c r="A65" s="96"/>
      <c r="B65" s="96"/>
      <c r="C65" s="96"/>
      <c r="D65" s="96"/>
      <c r="E65" s="96"/>
      <c r="F65" s="96"/>
      <c r="G65" s="141"/>
      <c r="H65" s="96"/>
      <c r="I65" s="96"/>
      <c r="J65" s="96"/>
      <c r="K65" s="96"/>
      <c r="L65" s="96"/>
      <c r="M65" s="96"/>
      <c r="N65" s="96"/>
      <c r="O65" s="96"/>
      <c r="P65" s="96"/>
      <c r="Q65" s="96"/>
      <c r="R65" s="96"/>
      <c r="S65" s="96"/>
      <c r="T65" s="142"/>
      <c r="U65" s="142"/>
      <c r="V65" s="96"/>
      <c r="W65" s="96"/>
      <c r="X65" s="96"/>
      <c r="Y65" s="96"/>
      <c r="Z65" s="96"/>
      <c r="AA65" s="96"/>
      <c r="AB65" s="142"/>
      <c r="AC65" s="96"/>
      <c r="AD65" s="96"/>
      <c r="AE65" s="96"/>
      <c r="AF65" s="96"/>
      <c r="AG65" s="96"/>
      <c r="AH65" s="96"/>
    </row>
    <row r="66" spans="1:34" ht="15.75" hidden="1" customHeight="1">
      <c r="A66" s="96"/>
      <c r="B66" s="96"/>
      <c r="C66" s="96"/>
      <c r="D66" s="96"/>
      <c r="E66" s="96"/>
      <c r="F66" s="96"/>
      <c r="G66" s="141"/>
      <c r="H66" s="96"/>
      <c r="I66" s="96"/>
      <c r="J66" s="96"/>
      <c r="K66" s="96"/>
      <c r="L66" s="96"/>
      <c r="M66" s="96"/>
      <c r="N66" s="96"/>
      <c r="O66" s="96"/>
      <c r="P66" s="96"/>
      <c r="Q66" s="96"/>
      <c r="R66" s="96"/>
      <c r="S66" s="96"/>
      <c r="T66" s="142"/>
      <c r="U66" s="142"/>
      <c r="V66" s="96"/>
      <c r="W66" s="96"/>
      <c r="X66" s="96"/>
      <c r="Y66" s="96"/>
      <c r="Z66" s="96"/>
      <c r="AA66" s="96"/>
      <c r="AB66" s="142"/>
      <c r="AC66" s="96"/>
      <c r="AD66" s="96"/>
      <c r="AE66" s="96"/>
      <c r="AF66" s="96"/>
      <c r="AG66" s="96"/>
      <c r="AH66" s="96"/>
    </row>
    <row r="67" spans="1:34" ht="15.75" hidden="1" customHeight="1">
      <c r="A67" s="96"/>
      <c r="B67" s="96"/>
      <c r="C67" s="96"/>
      <c r="D67" s="96"/>
      <c r="E67" s="96"/>
      <c r="F67" s="96"/>
      <c r="G67" s="141"/>
      <c r="H67" s="96"/>
      <c r="I67" s="96"/>
      <c r="J67" s="96"/>
      <c r="K67" s="96"/>
      <c r="L67" s="96"/>
      <c r="M67" s="96"/>
      <c r="N67" s="96"/>
      <c r="O67" s="96"/>
      <c r="P67" s="96"/>
      <c r="Q67" s="96"/>
      <c r="R67" s="96"/>
      <c r="S67" s="96"/>
      <c r="T67" s="142"/>
      <c r="U67" s="142"/>
      <c r="V67" s="96"/>
      <c r="W67" s="96"/>
      <c r="X67" s="96"/>
      <c r="Y67" s="96"/>
      <c r="Z67" s="96"/>
      <c r="AA67" s="96"/>
      <c r="AB67" s="142"/>
      <c r="AC67" s="96"/>
      <c r="AD67" s="96"/>
      <c r="AE67" s="96"/>
      <c r="AF67" s="96"/>
      <c r="AG67" s="96"/>
      <c r="AH67" s="96"/>
    </row>
    <row r="68" spans="1:34" ht="15.75" hidden="1" customHeight="1">
      <c r="A68" s="96"/>
      <c r="B68" s="96"/>
      <c r="C68" s="96"/>
      <c r="D68" s="96"/>
      <c r="E68" s="96"/>
      <c r="F68" s="96"/>
      <c r="G68" s="141"/>
      <c r="H68" s="96"/>
      <c r="I68" s="96"/>
      <c r="J68" s="96"/>
      <c r="K68" s="96"/>
      <c r="L68" s="96"/>
      <c r="M68" s="96"/>
      <c r="N68" s="96"/>
      <c r="O68" s="96"/>
      <c r="P68" s="96"/>
      <c r="Q68" s="96"/>
      <c r="R68" s="96"/>
      <c r="S68" s="96"/>
      <c r="T68" s="142"/>
      <c r="U68" s="142"/>
      <c r="V68" s="96"/>
      <c r="W68" s="96"/>
      <c r="X68" s="96"/>
      <c r="Y68" s="96"/>
      <c r="Z68" s="96"/>
      <c r="AA68" s="96"/>
      <c r="AB68" s="142"/>
      <c r="AC68" s="96"/>
      <c r="AD68" s="96"/>
      <c r="AE68" s="96"/>
      <c r="AF68" s="96"/>
      <c r="AG68" s="96"/>
      <c r="AH68" s="96"/>
    </row>
    <row r="69" spans="1:34" ht="15.75" hidden="1" customHeight="1">
      <c r="A69" s="96"/>
      <c r="B69" s="96"/>
      <c r="C69" s="96"/>
      <c r="D69" s="96"/>
      <c r="E69" s="96"/>
      <c r="F69" s="96"/>
      <c r="G69" s="141"/>
      <c r="H69" s="96"/>
      <c r="I69" s="96"/>
      <c r="J69" s="96"/>
      <c r="K69" s="96"/>
      <c r="L69" s="96"/>
      <c r="M69" s="96"/>
      <c r="N69" s="96"/>
      <c r="O69" s="96"/>
      <c r="P69" s="96"/>
      <c r="Q69" s="96"/>
      <c r="R69" s="96"/>
      <c r="S69" s="96"/>
      <c r="T69" s="142"/>
      <c r="U69" s="142"/>
      <c r="V69" s="96"/>
      <c r="W69" s="96"/>
      <c r="X69" s="96"/>
      <c r="Y69" s="96"/>
      <c r="Z69" s="96"/>
      <c r="AA69" s="96"/>
      <c r="AB69" s="142"/>
      <c r="AC69" s="96"/>
      <c r="AD69" s="96"/>
      <c r="AE69" s="96"/>
      <c r="AF69" s="96"/>
      <c r="AG69" s="96"/>
      <c r="AH69" s="96"/>
    </row>
    <row r="70" spans="1:34" ht="15.75" hidden="1" customHeight="1">
      <c r="A70" s="96"/>
      <c r="B70" s="96"/>
      <c r="C70" s="96"/>
      <c r="D70" s="96"/>
      <c r="E70" s="96"/>
      <c r="F70" s="96"/>
      <c r="G70" s="141"/>
      <c r="H70" s="96"/>
      <c r="I70" s="96"/>
      <c r="J70" s="96"/>
      <c r="K70" s="96"/>
      <c r="L70" s="96"/>
      <c r="M70" s="96"/>
      <c r="N70" s="96"/>
      <c r="O70" s="96"/>
      <c r="P70" s="96"/>
      <c r="Q70" s="96"/>
      <c r="R70" s="96"/>
      <c r="S70" s="96"/>
      <c r="T70" s="142"/>
      <c r="U70" s="142"/>
      <c r="V70" s="96"/>
      <c r="W70" s="96"/>
      <c r="X70" s="96"/>
      <c r="Y70" s="96"/>
      <c r="Z70" s="96"/>
      <c r="AA70" s="96"/>
      <c r="AB70" s="142"/>
      <c r="AC70" s="96"/>
      <c r="AD70" s="96"/>
      <c r="AE70" s="96"/>
      <c r="AF70" s="96"/>
      <c r="AG70" s="96"/>
      <c r="AH70" s="96"/>
    </row>
    <row r="71" spans="1:34" ht="15.75" hidden="1" customHeight="1">
      <c r="A71" s="96"/>
      <c r="B71" s="96"/>
      <c r="C71" s="96"/>
      <c r="D71" s="96"/>
      <c r="E71" s="96"/>
      <c r="F71" s="96"/>
      <c r="G71" s="141"/>
      <c r="H71" s="96"/>
      <c r="I71" s="96"/>
      <c r="J71" s="96"/>
      <c r="K71" s="96"/>
      <c r="L71" s="96"/>
      <c r="M71" s="96"/>
      <c r="N71" s="96"/>
      <c r="O71" s="96"/>
      <c r="P71" s="96"/>
      <c r="Q71" s="96"/>
      <c r="R71" s="96"/>
      <c r="S71" s="96"/>
      <c r="T71" s="142"/>
      <c r="U71" s="142"/>
      <c r="V71" s="96"/>
      <c r="W71" s="96"/>
      <c r="X71" s="96"/>
      <c r="Y71" s="96"/>
      <c r="Z71" s="96"/>
      <c r="AA71" s="96"/>
      <c r="AB71" s="142"/>
      <c r="AC71" s="96"/>
      <c r="AD71" s="96"/>
      <c r="AE71" s="96"/>
      <c r="AF71" s="96"/>
      <c r="AG71" s="96"/>
      <c r="AH71" s="96"/>
    </row>
    <row r="72" spans="1:34" ht="15.75" hidden="1" customHeight="1">
      <c r="A72" s="96"/>
      <c r="B72" s="96"/>
      <c r="C72" s="96"/>
      <c r="D72" s="96"/>
      <c r="E72" s="96"/>
      <c r="F72" s="96"/>
      <c r="G72" s="141"/>
      <c r="H72" s="96"/>
      <c r="I72" s="96"/>
      <c r="J72" s="96"/>
      <c r="K72" s="96"/>
      <c r="L72" s="96"/>
      <c r="M72" s="96"/>
      <c r="N72" s="96"/>
      <c r="O72" s="96"/>
      <c r="P72" s="96"/>
      <c r="Q72" s="96"/>
      <c r="R72" s="96"/>
      <c r="S72" s="96"/>
      <c r="T72" s="142"/>
      <c r="U72" s="142"/>
      <c r="V72" s="96"/>
      <c r="W72" s="96"/>
      <c r="X72" s="96"/>
      <c r="Y72" s="96"/>
      <c r="Z72" s="96"/>
      <c r="AA72" s="96"/>
      <c r="AB72" s="142"/>
      <c r="AC72" s="96"/>
      <c r="AD72" s="96"/>
      <c r="AE72" s="96"/>
      <c r="AF72" s="96"/>
      <c r="AG72" s="96"/>
      <c r="AH72" s="96"/>
    </row>
    <row r="73" spans="1:34" ht="15.75" hidden="1" customHeight="1">
      <c r="A73" s="96"/>
      <c r="B73" s="96"/>
      <c r="C73" s="96"/>
      <c r="D73" s="96"/>
      <c r="E73" s="96"/>
      <c r="F73" s="96"/>
      <c r="G73" s="141"/>
      <c r="H73" s="96"/>
      <c r="I73" s="96"/>
      <c r="J73" s="96"/>
      <c r="K73" s="96"/>
      <c r="L73" s="96"/>
      <c r="M73" s="96"/>
      <c r="N73" s="96"/>
      <c r="O73" s="96"/>
      <c r="P73" s="96"/>
      <c r="Q73" s="96"/>
      <c r="R73" s="96"/>
      <c r="S73" s="96"/>
      <c r="T73" s="142"/>
      <c r="U73" s="142"/>
      <c r="V73" s="96"/>
      <c r="W73" s="96"/>
      <c r="X73" s="96"/>
      <c r="Y73" s="96"/>
      <c r="Z73" s="96"/>
      <c r="AA73" s="96"/>
      <c r="AB73" s="142"/>
      <c r="AC73" s="96"/>
      <c r="AD73" s="96"/>
      <c r="AE73" s="96"/>
      <c r="AF73" s="96"/>
      <c r="AG73" s="96"/>
      <c r="AH73" s="96"/>
    </row>
    <row r="74" spans="1:34" ht="15.75" hidden="1" customHeight="1">
      <c r="A74" s="96"/>
      <c r="B74" s="96"/>
      <c r="C74" s="96"/>
      <c r="D74" s="96"/>
      <c r="E74" s="96"/>
      <c r="F74" s="96"/>
      <c r="G74" s="141"/>
      <c r="H74" s="96"/>
      <c r="I74" s="96"/>
      <c r="J74" s="96"/>
      <c r="K74" s="96"/>
      <c r="L74" s="96"/>
      <c r="M74" s="96"/>
      <c r="N74" s="96"/>
      <c r="O74" s="96"/>
      <c r="P74" s="96"/>
      <c r="Q74" s="96"/>
      <c r="R74" s="96"/>
      <c r="S74" s="96"/>
      <c r="T74" s="142"/>
      <c r="U74" s="142"/>
      <c r="V74" s="96"/>
      <c r="W74" s="96"/>
      <c r="X74" s="96"/>
      <c r="Y74" s="96"/>
      <c r="Z74" s="96"/>
      <c r="AA74" s="96"/>
      <c r="AB74" s="142"/>
      <c r="AC74" s="96"/>
      <c r="AD74" s="96"/>
      <c r="AE74" s="96"/>
      <c r="AF74" s="96"/>
      <c r="AG74" s="96"/>
      <c r="AH74" s="96"/>
    </row>
    <row r="75" spans="1:34" ht="15.75" hidden="1" customHeight="1">
      <c r="A75" s="96"/>
      <c r="B75" s="96"/>
      <c r="C75" s="96"/>
      <c r="D75" s="96"/>
      <c r="E75" s="96"/>
      <c r="F75" s="96"/>
      <c r="G75" s="141"/>
      <c r="H75" s="96"/>
      <c r="I75" s="96"/>
      <c r="J75" s="96"/>
      <c r="K75" s="96"/>
      <c r="L75" s="96"/>
      <c r="M75" s="96"/>
      <c r="N75" s="96"/>
      <c r="O75" s="96"/>
      <c r="P75" s="96"/>
      <c r="Q75" s="96"/>
      <c r="R75" s="96"/>
      <c r="S75" s="96"/>
      <c r="T75" s="142"/>
      <c r="U75" s="142"/>
      <c r="V75" s="96"/>
      <c r="W75" s="96"/>
      <c r="X75" s="96"/>
      <c r="Y75" s="96"/>
      <c r="Z75" s="96"/>
      <c r="AA75" s="96"/>
      <c r="AB75" s="142"/>
      <c r="AC75" s="96"/>
      <c r="AD75" s="96"/>
      <c r="AE75" s="96"/>
      <c r="AF75" s="96"/>
      <c r="AG75" s="96"/>
      <c r="AH75" s="96"/>
    </row>
    <row r="76" spans="1:34" ht="15.75" customHeight="1">
      <c r="A76" s="96"/>
      <c r="B76" s="96"/>
      <c r="C76" s="96"/>
      <c r="D76" s="96"/>
      <c r="E76" s="96"/>
      <c r="F76" s="96"/>
      <c r="G76" s="141"/>
      <c r="H76" s="96"/>
      <c r="I76" s="96"/>
      <c r="J76" s="96"/>
      <c r="K76" s="96"/>
      <c r="L76" s="96"/>
      <c r="M76" s="96"/>
      <c r="N76" s="96"/>
      <c r="O76" s="96"/>
      <c r="P76" s="96"/>
      <c r="Q76" s="96"/>
      <c r="R76" s="96"/>
      <c r="S76" s="96"/>
      <c r="T76" s="142"/>
      <c r="U76" s="142"/>
      <c r="V76" s="96"/>
      <c r="W76" s="96"/>
      <c r="X76" s="96"/>
      <c r="Y76" s="96"/>
      <c r="Z76" s="96"/>
      <c r="AA76" s="96"/>
      <c r="AB76" s="142"/>
      <c r="AC76" s="96"/>
      <c r="AD76" s="96"/>
      <c r="AE76" s="96"/>
      <c r="AF76" s="96"/>
      <c r="AG76" s="96"/>
      <c r="AH76" s="96"/>
    </row>
    <row r="77" spans="1:34" ht="15.75" customHeight="1">
      <c r="A77" s="96"/>
      <c r="B77" s="96"/>
      <c r="C77" s="96"/>
      <c r="D77" s="96"/>
      <c r="E77" s="96"/>
      <c r="F77" s="96"/>
      <c r="G77" s="141"/>
      <c r="H77" s="96"/>
      <c r="I77" s="96"/>
      <c r="J77" s="96"/>
      <c r="K77" s="96"/>
      <c r="L77" s="96"/>
      <c r="M77" s="96"/>
      <c r="N77" s="96"/>
      <c r="O77" s="96"/>
      <c r="P77" s="96"/>
      <c r="Q77" s="96"/>
      <c r="R77" s="96"/>
      <c r="S77" s="96"/>
      <c r="T77" s="142"/>
      <c r="U77" s="142"/>
      <c r="V77" s="96"/>
      <c r="W77" s="96"/>
      <c r="X77" s="96"/>
      <c r="Y77" s="96"/>
      <c r="Z77" s="96"/>
      <c r="AA77" s="96"/>
      <c r="AB77" s="142"/>
      <c r="AC77" s="96"/>
      <c r="AD77" s="96"/>
      <c r="AE77" s="96"/>
      <c r="AF77" s="96"/>
      <c r="AG77" s="96"/>
      <c r="AH77" s="96"/>
    </row>
    <row r="78" spans="1:34" ht="15.75" customHeight="1">
      <c r="A78" s="96"/>
      <c r="B78" s="96"/>
      <c r="C78" s="96"/>
      <c r="D78" s="96"/>
      <c r="E78" s="96"/>
      <c r="F78" s="96"/>
      <c r="G78" s="141"/>
      <c r="H78" s="96"/>
      <c r="I78" s="96"/>
      <c r="J78" s="96"/>
      <c r="K78" s="96"/>
      <c r="L78" s="96"/>
      <c r="M78" s="96"/>
      <c r="N78" s="96"/>
      <c r="O78" s="96"/>
      <c r="P78" s="96"/>
      <c r="Q78" s="96"/>
      <c r="R78" s="96"/>
      <c r="S78" s="96"/>
      <c r="T78" s="142"/>
      <c r="U78" s="142"/>
      <c r="V78" s="96"/>
      <c r="W78" s="96"/>
      <c r="X78" s="96"/>
      <c r="Y78" s="96"/>
      <c r="Z78" s="96"/>
      <c r="AA78" s="96"/>
      <c r="AB78" s="142"/>
      <c r="AC78" s="96"/>
      <c r="AD78" s="96"/>
      <c r="AE78" s="96"/>
      <c r="AF78" s="96"/>
      <c r="AG78" s="96"/>
      <c r="AH78" s="96"/>
    </row>
    <row r="79" spans="1:34" ht="15.75" customHeight="1">
      <c r="A79" s="96"/>
      <c r="B79" s="96"/>
      <c r="C79" s="96"/>
      <c r="D79" s="96"/>
      <c r="E79" s="96"/>
      <c r="F79" s="96"/>
      <c r="G79" s="141"/>
      <c r="H79" s="96"/>
      <c r="I79" s="96"/>
      <c r="J79" s="96"/>
      <c r="K79" s="96"/>
      <c r="L79" s="96"/>
      <c r="M79" s="96"/>
      <c r="N79" s="96"/>
      <c r="O79" s="96"/>
      <c r="P79" s="96"/>
      <c r="Q79" s="96"/>
      <c r="R79" s="96"/>
      <c r="S79" s="96"/>
      <c r="T79" s="142"/>
      <c r="U79" s="142"/>
      <c r="V79" s="96"/>
      <c r="W79" s="96"/>
      <c r="X79" s="96"/>
      <c r="Y79" s="96"/>
      <c r="Z79" s="96"/>
      <c r="AA79" s="96"/>
      <c r="AB79" s="142"/>
      <c r="AC79" s="96"/>
      <c r="AD79" s="96"/>
      <c r="AE79" s="96"/>
      <c r="AF79" s="96"/>
      <c r="AG79" s="96"/>
      <c r="AH79" s="96"/>
    </row>
    <row r="80" spans="1:34" ht="15.75" customHeight="1">
      <c r="A80" s="96"/>
      <c r="B80" s="96"/>
      <c r="C80" s="96"/>
      <c r="D80" s="96"/>
      <c r="E80" s="96"/>
      <c r="F80" s="96"/>
      <c r="G80" s="141"/>
      <c r="H80" s="96"/>
      <c r="I80" s="96"/>
      <c r="J80" s="96"/>
      <c r="K80" s="96"/>
      <c r="L80" s="96"/>
      <c r="M80" s="96"/>
      <c r="N80" s="96"/>
      <c r="O80" s="96"/>
      <c r="P80" s="96"/>
      <c r="Q80" s="96"/>
      <c r="R80" s="96"/>
      <c r="S80" s="96"/>
      <c r="T80" s="142"/>
      <c r="U80" s="142"/>
      <c r="V80" s="96"/>
      <c r="W80" s="96"/>
      <c r="X80" s="96"/>
      <c r="Y80" s="96"/>
      <c r="Z80" s="96"/>
      <c r="AA80" s="96"/>
      <c r="AB80" s="142"/>
      <c r="AC80" s="96"/>
      <c r="AD80" s="96"/>
      <c r="AE80" s="96"/>
      <c r="AF80" s="96"/>
      <c r="AG80" s="96"/>
      <c r="AH80" s="96"/>
    </row>
    <row r="81" spans="1:34" ht="15.75" customHeight="1">
      <c r="A81" s="96"/>
      <c r="B81" s="96"/>
      <c r="C81" s="96"/>
      <c r="D81" s="96"/>
      <c r="E81" s="96"/>
      <c r="F81" s="96"/>
      <c r="G81" s="141"/>
      <c r="H81" s="96"/>
      <c r="I81" s="96"/>
      <c r="J81" s="96"/>
      <c r="K81" s="96"/>
      <c r="L81" s="96"/>
      <c r="M81" s="96"/>
      <c r="N81" s="96"/>
      <c r="O81" s="96"/>
      <c r="P81" s="96"/>
      <c r="Q81" s="96"/>
      <c r="R81" s="96"/>
      <c r="S81" s="96"/>
      <c r="T81" s="142"/>
      <c r="U81" s="142"/>
      <c r="V81" s="96"/>
      <c r="W81" s="96"/>
      <c r="X81" s="96"/>
      <c r="Y81" s="96"/>
      <c r="Z81" s="96"/>
      <c r="AA81" s="96"/>
      <c r="AB81" s="142"/>
      <c r="AC81" s="96"/>
      <c r="AD81" s="96"/>
      <c r="AE81" s="96"/>
      <c r="AF81" s="96"/>
      <c r="AG81" s="96"/>
      <c r="AH81" s="96"/>
    </row>
    <row r="82" spans="1:34" ht="15.75" customHeight="1">
      <c r="A82" s="96"/>
      <c r="B82" s="96"/>
      <c r="C82" s="96"/>
      <c r="D82" s="96"/>
      <c r="E82" s="96"/>
      <c r="F82" s="96"/>
      <c r="G82" s="141"/>
      <c r="H82" s="96"/>
      <c r="I82" s="96"/>
      <c r="J82" s="96"/>
      <c r="K82" s="96"/>
      <c r="L82" s="96"/>
      <c r="M82" s="96"/>
      <c r="N82" s="96"/>
      <c r="O82" s="96"/>
      <c r="P82" s="96"/>
      <c r="Q82" s="96"/>
      <c r="R82" s="96"/>
      <c r="S82" s="96"/>
      <c r="T82" s="142"/>
      <c r="U82" s="142"/>
      <c r="V82" s="96"/>
      <c r="W82" s="96"/>
      <c r="X82" s="96"/>
      <c r="Y82" s="96"/>
      <c r="Z82" s="96"/>
      <c r="AA82" s="96"/>
      <c r="AB82" s="142"/>
      <c r="AC82" s="96"/>
      <c r="AD82" s="96"/>
      <c r="AE82" s="96"/>
      <c r="AF82" s="96"/>
      <c r="AG82" s="96"/>
      <c r="AH82" s="96"/>
    </row>
    <row r="83" spans="1:34" ht="15.75" customHeight="1">
      <c r="A83" s="96"/>
      <c r="B83" s="96"/>
      <c r="C83" s="96"/>
      <c r="D83" s="96"/>
      <c r="E83" s="96"/>
      <c r="F83" s="96"/>
      <c r="G83" s="141"/>
      <c r="H83" s="96"/>
      <c r="I83" s="96"/>
      <c r="J83" s="96"/>
      <c r="K83" s="96"/>
      <c r="L83" s="96"/>
      <c r="M83" s="96"/>
      <c r="N83" s="96"/>
      <c r="O83" s="96"/>
      <c r="P83" s="96"/>
      <c r="Q83" s="96"/>
      <c r="R83" s="96"/>
      <c r="S83" s="96"/>
      <c r="T83" s="142"/>
      <c r="U83" s="142"/>
      <c r="V83" s="96"/>
      <c r="W83" s="96"/>
      <c r="X83" s="96"/>
      <c r="Y83" s="96"/>
      <c r="Z83" s="96"/>
      <c r="AA83" s="96"/>
      <c r="AB83" s="142"/>
      <c r="AC83" s="96"/>
      <c r="AD83" s="96"/>
      <c r="AE83" s="96"/>
      <c r="AF83" s="96"/>
      <c r="AG83" s="96"/>
      <c r="AH83" s="96"/>
    </row>
    <row r="84" spans="1:34" ht="15.75" customHeight="1">
      <c r="A84" s="96"/>
      <c r="B84" s="96"/>
      <c r="C84" s="96"/>
      <c r="D84" s="96"/>
      <c r="E84" s="96"/>
      <c r="F84" s="96"/>
      <c r="G84" s="141"/>
      <c r="H84" s="96"/>
      <c r="I84" s="96"/>
      <c r="J84" s="96"/>
      <c r="K84" s="96"/>
      <c r="L84" s="96"/>
      <c r="M84" s="96"/>
      <c r="N84" s="96"/>
      <c r="O84" s="96"/>
      <c r="P84" s="96"/>
      <c r="Q84" s="96"/>
      <c r="R84" s="96"/>
      <c r="S84" s="96"/>
      <c r="T84" s="142"/>
      <c r="U84" s="142"/>
      <c r="V84" s="96"/>
      <c r="W84" s="96"/>
      <c r="X84" s="96"/>
      <c r="Y84" s="96"/>
      <c r="Z84" s="96"/>
      <c r="AA84" s="96"/>
      <c r="AB84" s="142"/>
      <c r="AC84" s="96"/>
      <c r="AD84" s="96"/>
      <c r="AE84" s="96"/>
      <c r="AF84" s="96"/>
      <c r="AG84" s="96"/>
      <c r="AH84" s="96"/>
    </row>
    <row r="85" spans="1:34" ht="15.75" customHeight="1">
      <c r="A85" s="96"/>
      <c r="B85" s="96"/>
      <c r="C85" s="96"/>
      <c r="D85" s="96"/>
      <c r="E85" s="96"/>
      <c r="F85" s="96"/>
      <c r="G85" s="141"/>
      <c r="H85" s="96"/>
      <c r="I85" s="96"/>
      <c r="J85" s="96"/>
      <c r="K85" s="96"/>
      <c r="L85" s="96"/>
      <c r="M85" s="96"/>
      <c r="N85" s="96"/>
      <c r="O85" s="96"/>
      <c r="P85" s="96"/>
      <c r="Q85" s="96"/>
      <c r="R85" s="96"/>
      <c r="S85" s="96"/>
      <c r="T85" s="142"/>
      <c r="U85" s="142"/>
      <c r="V85" s="96"/>
      <c r="W85" s="96"/>
      <c r="X85" s="96"/>
      <c r="Y85" s="96"/>
      <c r="Z85" s="96"/>
      <c r="AA85" s="96"/>
      <c r="AB85" s="142"/>
      <c r="AC85" s="96"/>
      <c r="AD85" s="96"/>
      <c r="AE85" s="96"/>
      <c r="AF85" s="96"/>
      <c r="AG85" s="96"/>
      <c r="AH85" s="96"/>
    </row>
    <row r="86" spans="1:34" ht="15.75" customHeight="1">
      <c r="A86" s="96"/>
      <c r="B86" s="96"/>
      <c r="C86" s="96"/>
      <c r="D86" s="96"/>
      <c r="E86" s="96"/>
      <c r="F86" s="96"/>
      <c r="G86" s="141"/>
      <c r="H86" s="96"/>
      <c r="I86" s="96"/>
      <c r="J86" s="96"/>
      <c r="K86" s="96"/>
      <c r="L86" s="96"/>
      <c r="M86" s="96"/>
      <c r="N86" s="96"/>
      <c r="O86" s="96"/>
      <c r="P86" s="96"/>
      <c r="Q86" s="96"/>
      <c r="R86" s="96"/>
      <c r="S86" s="96"/>
      <c r="T86" s="142"/>
      <c r="U86" s="142"/>
      <c r="V86" s="96"/>
      <c r="W86" s="96"/>
      <c r="X86" s="96"/>
      <c r="Y86" s="96"/>
      <c r="Z86" s="96"/>
      <c r="AA86" s="96"/>
      <c r="AB86" s="142"/>
      <c r="AC86" s="96"/>
      <c r="AD86" s="96"/>
      <c r="AE86" s="96"/>
      <c r="AF86" s="96"/>
      <c r="AG86" s="96"/>
      <c r="AH86" s="96"/>
    </row>
    <row r="87" spans="1:34" ht="15.75" customHeight="1">
      <c r="A87" s="96"/>
      <c r="B87" s="96"/>
      <c r="C87" s="96"/>
      <c r="D87" s="96"/>
      <c r="E87" s="96"/>
      <c r="F87" s="96"/>
      <c r="G87" s="141"/>
      <c r="H87" s="96"/>
      <c r="I87" s="96"/>
      <c r="J87" s="96"/>
      <c r="K87" s="96"/>
      <c r="L87" s="96"/>
      <c r="M87" s="96"/>
      <c r="N87" s="96"/>
      <c r="O87" s="96"/>
      <c r="P87" s="96"/>
      <c r="Q87" s="96"/>
      <c r="R87" s="96"/>
      <c r="S87" s="96"/>
      <c r="T87" s="142"/>
      <c r="U87" s="142"/>
      <c r="V87" s="96"/>
      <c r="W87" s="96"/>
      <c r="X87" s="96"/>
      <c r="Y87" s="96"/>
      <c r="Z87" s="96"/>
      <c r="AA87" s="96"/>
      <c r="AB87" s="142"/>
      <c r="AC87" s="96"/>
      <c r="AD87" s="96"/>
      <c r="AE87" s="96"/>
      <c r="AF87" s="96"/>
      <c r="AG87" s="96"/>
      <c r="AH87" s="96"/>
    </row>
    <row r="88" spans="1:34" ht="15.75" customHeight="1">
      <c r="A88" s="96"/>
      <c r="B88" s="96"/>
      <c r="C88" s="96"/>
      <c r="D88" s="96"/>
      <c r="E88" s="96"/>
      <c r="F88" s="96"/>
      <c r="G88" s="141"/>
      <c r="H88" s="96"/>
      <c r="I88" s="96"/>
      <c r="J88" s="96"/>
      <c r="K88" s="96"/>
      <c r="L88" s="96"/>
      <c r="M88" s="96"/>
      <c r="N88" s="96"/>
      <c r="O88" s="96"/>
      <c r="P88" s="96"/>
      <c r="Q88" s="96"/>
      <c r="R88" s="96"/>
      <c r="S88" s="96"/>
      <c r="T88" s="142"/>
      <c r="U88" s="142"/>
      <c r="V88" s="96"/>
      <c r="W88" s="96"/>
      <c r="X88" s="96"/>
      <c r="Y88" s="96"/>
      <c r="Z88" s="96"/>
      <c r="AA88" s="96"/>
      <c r="AB88" s="142"/>
      <c r="AC88" s="96"/>
      <c r="AD88" s="96"/>
      <c r="AE88" s="96"/>
      <c r="AF88" s="96"/>
      <c r="AG88" s="96"/>
      <c r="AH88" s="96"/>
    </row>
    <row r="89" spans="1:34" ht="15.75" customHeight="1">
      <c r="A89" s="96"/>
      <c r="B89" s="96"/>
      <c r="C89" s="96"/>
      <c r="D89" s="96"/>
      <c r="E89" s="96"/>
      <c r="F89" s="96"/>
      <c r="G89" s="141"/>
      <c r="H89" s="96"/>
      <c r="I89" s="96"/>
      <c r="J89" s="96"/>
      <c r="K89" s="96"/>
      <c r="L89" s="96"/>
      <c r="M89" s="96"/>
      <c r="N89" s="96"/>
      <c r="O89" s="96"/>
      <c r="P89" s="96"/>
      <c r="Q89" s="96"/>
      <c r="R89" s="96"/>
      <c r="S89" s="96"/>
      <c r="T89" s="142"/>
      <c r="U89" s="142"/>
      <c r="V89" s="96"/>
      <c r="W89" s="96"/>
      <c r="X89" s="96"/>
      <c r="Y89" s="96"/>
      <c r="Z89" s="96"/>
      <c r="AA89" s="96"/>
      <c r="AB89" s="142"/>
      <c r="AC89" s="96"/>
      <c r="AD89" s="96"/>
      <c r="AE89" s="96"/>
      <c r="AF89" s="96"/>
      <c r="AG89" s="96"/>
      <c r="AH89" s="96"/>
    </row>
    <row r="90" spans="1:34" ht="15.75" customHeight="1">
      <c r="A90" s="96"/>
      <c r="B90" s="96"/>
      <c r="C90" s="96"/>
      <c r="D90" s="96"/>
      <c r="E90" s="96"/>
      <c r="F90" s="96"/>
      <c r="G90" s="141"/>
      <c r="H90" s="96"/>
      <c r="I90" s="96"/>
      <c r="J90" s="96"/>
      <c r="K90" s="96"/>
      <c r="L90" s="96"/>
      <c r="M90" s="96"/>
      <c r="N90" s="96"/>
      <c r="O90" s="96"/>
      <c r="P90" s="96"/>
      <c r="Q90" s="96"/>
      <c r="R90" s="96"/>
      <c r="S90" s="96"/>
      <c r="T90" s="142"/>
      <c r="U90" s="142"/>
      <c r="V90" s="96"/>
      <c r="W90" s="96"/>
      <c r="X90" s="96"/>
      <c r="Y90" s="96"/>
      <c r="Z90" s="96"/>
      <c r="AA90" s="96"/>
      <c r="AB90" s="142"/>
      <c r="AC90" s="96"/>
      <c r="AD90" s="96"/>
      <c r="AE90" s="96"/>
      <c r="AF90" s="96"/>
      <c r="AG90" s="96"/>
      <c r="AH90" s="96"/>
    </row>
    <row r="91" spans="1:34" ht="15.75" customHeight="1">
      <c r="A91" s="96"/>
      <c r="B91" s="96"/>
      <c r="C91" s="96"/>
      <c r="D91" s="96"/>
      <c r="E91" s="96"/>
      <c r="F91" s="96"/>
      <c r="G91" s="141"/>
      <c r="H91" s="96"/>
      <c r="I91" s="96"/>
      <c r="J91" s="96"/>
      <c r="K91" s="96"/>
      <c r="L91" s="96"/>
      <c r="M91" s="96"/>
      <c r="N91" s="96"/>
      <c r="O91" s="96"/>
      <c r="P91" s="96"/>
      <c r="Q91" s="96"/>
      <c r="R91" s="96"/>
      <c r="S91" s="96"/>
      <c r="T91" s="142"/>
      <c r="U91" s="142"/>
      <c r="V91" s="96"/>
      <c r="W91" s="96"/>
      <c r="X91" s="96"/>
      <c r="Y91" s="96"/>
      <c r="Z91" s="96"/>
      <c r="AA91" s="96"/>
      <c r="AB91" s="142"/>
      <c r="AC91" s="96"/>
      <c r="AD91" s="96"/>
      <c r="AE91" s="96"/>
      <c r="AF91" s="96"/>
      <c r="AG91" s="96"/>
      <c r="AH91" s="96"/>
    </row>
    <row r="92" spans="1:34" ht="15.75" customHeight="1">
      <c r="A92" s="96"/>
      <c r="B92" s="96"/>
      <c r="C92" s="96"/>
      <c r="D92" s="96"/>
      <c r="E92" s="96"/>
      <c r="F92" s="96"/>
      <c r="G92" s="141"/>
      <c r="H92" s="96"/>
      <c r="I92" s="96"/>
      <c r="J92" s="96"/>
      <c r="K92" s="96"/>
      <c r="L92" s="96"/>
      <c r="M92" s="96"/>
      <c r="N92" s="96"/>
      <c r="O92" s="96"/>
      <c r="P92" s="96"/>
      <c r="Q92" s="96"/>
      <c r="R92" s="96"/>
      <c r="S92" s="96"/>
      <c r="T92" s="142"/>
      <c r="U92" s="142"/>
      <c r="V92" s="96"/>
      <c r="W92" s="96"/>
      <c r="X92" s="96"/>
      <c r="Y92" s="96"/>
      <c r="Z92" s="96"/>
      <c r="AA92" s="96"/>
      <c r="AB92" s="142"/>
      <c r="AC92" s="96"/>
      <c r="AD92" s="96"/>
      <c r="AE92" s="96"/>
      <c r="AF92" s="96"/>
      <c r="AG92" s="96"/>
      <c r="AH92" s="96"/>
    </row>
    <row r="93" spans="1:34" ht="15.75" customHeight="1">
      <c r="A93" s="96"/>
      <c r="B93" s="96"/>
      <c r="C93" s="96"/>
      <c r="D93" s="96"/>
      <c r="E93" s="96"/>
      <c r="F93" s="96"/>
      <c r="G93" s="141"/>
      <c r="H93" s="96"/>
      <c r="I93" s="96"/>
      <c r="J93" s="96"/>
      <c r="K93" s="96"/>
      <c r="L93" s="96"/>
      <c r="M93" s="96"/>
      <c r="N93" s="96"/>
      <c r="O93" s="96"/>
      <c r="P93" s="96"/>
      <c r="Q93" s="96"/>
      <c r="R93" s="96"/>
      <c r="S93" s="96"/>
      <c r="T93" s="142"/>
      <c r="U93" s="142"/>
      <c r="V93" s="96"/>
      <c r="W93" s="96"/>
      <c r="X93" s="96"/>
      <c r="Y93" s="96"/>
      <c r="Z93" s="96"/>
      <c r="AA93" s="96"/>
      <c r="AB93" s="142"/>
      <c r="AC93" s="96"/>
      <c r="AD93" s="96"/>
      <c r="AE93" s="96"/>
      <c r="AF93" s="96"/>
      <c r="AG93" s="96"/>
      <c r="AH93" s="96"/>
    </row>
    <row r="94" spans="1:34" ht="15.75" customHeight="1">
      <c r="A94" s="96"/>
      <c r="B94" s="96"/>
      <c r="C94" s="96"/>
      <c r="D94" s="96"/>
      <c r="E94" s="96"/>
      <c r="F94" s="96"/>
      <c r="G94" s="141"/>
      <c r="H94" s="96"/>
      <c r="I94" s="96"/>
      <c r="J94" s="96"/>
      <c r="K94" s="96"/>
      <c r="L94" s="96"/>
      <c r="M94" s="96"/>
      <c r="N94" s="96"/>
      <c r="O94" s="96"/>
      <c r="P94" s="96"/>
      <c r="Q94" s="96"/>
      <c r="R94" s="96"/>
      <c r="S94" s="96"/>
      <c r="T94" s="142"/>
      <c r="U94" s="142"/>
      <c r="V94" s="96"/>
      <c r="W94" s="96"/>
      <c r="X94" s="96"/>
      <c r="Y94" s="96"/>
      <c r="Z94" s="96"/>
      <c r="AA94" s="96"/>
      <c r="AB94" s="142"/>
      <c r="AC94" s="96"/>
      <c r="AD94" s="96"/>
      <c r="AE94" s="96"/>
      <c r="AF94" s="96"/>
      <c r="AG94" s="96"/>
      <c r="AH94" s="96"/>
    </row>
    <row r="95" spans="1:34" ht="15.75" customHeight="1">
      <c r="A95" s="96"/>
      <c r="B95" s="96"/>
      <c r="C95" s="96"/>
      <c r="D95" s="96"/>
      <c r="E95" s="96"/>
      <c r="F95" s="96"/>
      <c r="G95" s="141"/>
      <c r="H95" s="96"/>
      <c r="I95" s="96"/>
      <c r="J95" s="96"/>
      <c r="K95" s="96"/>
      <c r="L95" s="96"/>
      <c r="M95" s="96"/>
      <c r="N95" s="96"/>
      <c r="O95" s="96"/>
      <c r="P95" s="96"/>
      <c r="Q95" s="96"/>
      <c r="R95" s="96"/>
      <c r="S95" s="96"/>
      <c r="T95" s="142"/>
      <c r="U95" s="142"/>
      <c r="V95" s="96"/>
      <c r="W95" s="96"/>
      <c r="X95" s="96"/>
      <c r="Y95" s="96"/>
      <c r="Z95" s="96"/>
      <c r="AA95" s="96"/>
      <c r="AB95" s="142"/>
      <c r="AC95" s="96"/>
      <c r="AD95" s="96"/>
      <c r="AE95" s="96"/>
      <c r="AF95" s="96"/>
      <c r="AG95" s="96"/>
      <c r="AH95" s="96"/>
    </row>
    <row r="96" spans="1:34" ht="15.75" customHeight="1">
      <c r="A96" s="96"/>
      <c r="B96" s="96"/>
      <c r="C96" s="96"/>
      <c r="D96" s="96"/>
      <c r="E96" s="96"/>
      <c r="F96" s="96"/>
      <c r="G96" s="141"/>
      <c r="H96" s="96"/>
      <c r="I96" s="96"/>
      <c r="J96" s="96"/>
      <c r="K96" s="96"/>
      <c r="L96" s="96"/>
      <c r="M96" s="96"/>
      <c r="N96" s="96"/>
      <c r="O96" s="96"/>
      <c r="P96" s="96"/>
      <c r="Q96" s="96"/>
      <c r="R96" s="96"/>
      <c r="S96" s="96"/>
      <c r="T96" s="142"/>
      <c r="U96" s="142"/>
      <c r="V96" s="96"/>
      <c r="W96" s="96"/>
      <c r="X96" s="96"/>
      <c r="Y96" s="96"/>
      <c r="Z96" s="96"/>
      <c r="AA96" s="96"/>
      <c r="AB96" s="142"/>
      <c r="AC96" s="96"/>
      <c r="AD96" s="96"/>
      <c r="AE96" s="96"/>
      <c r="AF96" s="96"/>
      <c r="AG96" s="96"/>
      <c r="AH96" s="96"/>
    </row>
    <row r="97" spans="1:34" ht="15.75" customHeight="1">
      <c r="A97" s="96"/>
      <c r="B97" s="96"/>
      <c r="C97" s="96"/>
      <c r="D97" s="96"/>
      <c r="E97" s="96"/>
      <c r="F97" s="96"/>
      <c r="G97" s="141"/>
      <c r="H97" s="96"/>
      <c r="I97" s="96"/>
      <c r="J97" s="96"/>
      <c r="K97" s="96"/>
      <c r="L97" s="96"/>
      <c r="M97" s="96"/>
      <c r="N97" s="96"/>
      <c r="O97" s="96"/>
      <c r="P97" s="96"/>
      <c r="Q97" s="96"/>
      <c r="R97" s="96"/>
      <c r="S97" s="96"/>
      <c r="T97" s="142"/>
      <c r="U97" s="142"/>
      <c r="V97" s="96"/>
      <c r="W97" s="96"/>
      <c r="X97" s="96"/>
      <c r="Y97" s="96"/>
      <c r="Z97" s="96"/>
      <c r="AA97" s="96"/>
      <c r="AB97" s="142"/>
      <c r="AC97" s="96"/>
      <c r="AD97" s="96"/>
      <c r="AE97" s="96"/>
      <c r="AF97" s="96"/>
      <c r="AG97" s="96"/>
      <c r="AH97" s="96"/>
    </row>
    <row r="98" spans="1:34" ht="15.75" customHeight="1">
      <c r="A98" s="96"/>
      <c r="B98" s="96"/>
      <c r="C98" s="96"/>
      <c r="D98" s="96"/>
      <c r="E98" s="96"/>
      <c r="F98" s="96"/>
      <c r="G98" s="141"/>
      <c r="H98" s="96"/>
      <c r="I98" s="96"/>
      <c r="J98" s="96"/>
      <c r="K98" s="96"/>
      <c r="L98" s="96"/>
      <c r="M98" s="96"/>
      <c r="N98" s="96"/>
      <c r="O98" s="96"/>
      <c r="P98" s="96"/>
      <c r="Q98" s="96"/>
      <c r="R98" s="96"/>
      <c r="S98" s="96"/>
      <c r="T98" s="142"/>
      <c r="U98" s="142"/>
      <c r="V98" s="96"/>
      <c r="W98" s="96"/>
      <c r="X98" s="96"/>
      <c r="Y98" s="96"/>
      <c r="Z98" s="96"/>
      <c r="AA98" s="96"/>
      <c r="AB98" s="142"/>
      <c r="AC98" s="96"/>
      <c r="AD98" s="96"/>
      <c r="AE98" s="96"/>
      <c r="AF98" s="96"/>
      <c r="AG98" s="96"/>
      <c r="AH98" s="96"/>
    </row>
    <row r="99" spans="1:34" ht="15.75" customHeight="1">
      <c r="A99" s="96"/>
      <c r="B99" s="96"/>
      <c r="C99" s="96"/>
      <c r="D99" s="96"/>
      <c r="E99" s="96"/>
      <c r="F99" s="96"/>
      <c r="G99" s="141"/>
      <c r="H99" s="96"/>
      <c r="I99" s="96"/>
      <c r="J99" s="96"/>
      <c r="K99" s="96"/>
      <c r="L99" s="96"/>
      <c r="M99" s="96"/>
      <c r="N99" s="96"/>
      <c r="O99" s="96"/>
      <c r="P99" s="96"/>
      <c r="Q99" s="96"/>
      <c r="R99" s="96"/>
      <c r="S99" s="96"/>
      <c r="T99" s="142"/>
      <c r="U99" s="142"/>
      <c r="V99" s="96"/>
      <c r="W99" s="96"/>
      <c r="X99" s="96"/>
      <c r="Y99" s="96"/>
      <c r="Z99" s="96"/>
      <c r="AA99" s="96"/>
      <c r="AB99" s="142"/>
      <c r="AC99" s="96"/>
      <c r="AD99" s="96"/>
      <c r="AE99" s="96"/>
      <c r="AF99" s="96"/>
      <c r="AG99" s="96"/>
      <c r="AH99" s="96"/>
    </row>
    <row r="100" spans="1:34" ht="15.75" customHeight="1">
      <c r="A100" s="96"/>
      <c r="B100" s="96"/>
      <c r="C100" s="96"/>
      <c r="D100" s="96"/>
      <c r="E100" s="96"/>
      <c r="F100" s="96"/>
      <c r="G100" s="141"/>
      <c r="H100" s="96"/>
      <c r="I100" s="96"/>
      <c r="J100" s="96"/>
      <c r="K100" s="96"/>
      <c r="L100" s="96"/>
      <c r="M100" s="96"/>
      <c r="N100" s="96"/>
      <c r="O100" s="96"/>
      <c r="P100" s="96"/>
      <c r="Q100" s="96"/>
      <c r="R100" s="96"/>
      <c r="S100" s="96"/>
      <c r="T100" s="142"/>
      <c r="U100" s="142"/>
      <c r="V100" s="96"/>
      <c r="W100" s="96"/>
      <c r="X100" s="96"/>
      <c r="Y100" s="96"/>
      <c r="Z100" s="96"/>
      <c r="AA100" s="96"/>
      <c r="AB100" s="142"/>
      <c r="AC100" s="96"/>
      <c r="AD100" s="96"/>
      <c r="AE100" s="96"/>
      <c r="AF100" s="96"/>
      <c r="AG100" s="96"/>
      <c r="AH100" s="96"/>
    </row>
    <row r="101" spans="1:34" ht="15.75" customHeight="1">
      <c r="A101" s="96"/>
      <c r="B101" s="96"/>
      <c r="C101" s="96"/>
      <c r="D101" s="96"/>
      <c r="E101" s="96"/>
      <c r="F101" s="96"/>
      <c r="G101" s="141"/>
      <c r="H101" s="96"/>
      <c r="I101" s="96"/>
      <c r="J101" s="96"/>
      <c r="K101" s="96"/>
      <c r="L101" s="96"/>
      <c r="M101" s="96"/>
      <c r="N101" s="96"/>
      <c r="O101" s="96"/>
      <c r="P101" s="96"/>
      <c r="Q101" s="96"/>
      <c r="R101" s="96"/>
      <c r="S101" s="96"/>
      <c r="T101" s="142"/>
      <c r="U101" s="142"/>
      <c r="V101" s="96"/>
      <c r="W101" s="96"/>
      <c r="X101" s="96"/>
      <c r="Y101" s="96"/>
      <c r="Z101" s="96"/>
      <c r="AA101" s="96"/>
      <c r="AB101" s="142"/>
      <c r="AC101" s="96"/>
      <c r="AD101" s="96"/>
      <c r="AE101" s="96"/>
      <c r="AF101" s="96"/>
      <c r="AG101" s="96"/>
      <c r="AH101" s="96"/>
    </row>
    <row r="102" spans="1:34" ht="15.75" customHeight="1">
      <c r="A102" s="96"/>
      <c r="B102" s="96"/>
      <c r="C102" s="96"/>
      <c r="D102" s="96"/>
      <c r="E102" s="96"/>
      <c r="F102" s="96"/>
      <c r="G102" s="141"/>
      <c r="H102" s="96"/>
      <c r="I102" s="96"/>
      <c r="J102" s="96"/>
      <c r="K102" s="96"/>
      <c r="L102" s="96"/>
      <c r="M102" s="96"/>
      <c r="N102" s="96"/>
      <c r="O102" s="96"/>
      <c r="P102" s="96"/>
      <c r="Q102" s="96"/>
      <c r="R102" s="96"/>
      <c r="S102" s="96"/>
      <c r="T102" s="142"/>
      <c r="U102" s="142"/>
      <c r="V102" s="96"/>
      <c r="W102" s="96"/>
      <c r="X102" s="96"/>
      <c r="Y102" s="96"/>
      <c r="Z102" s="96"/>
      <c r="AA102" s="96"/>
      <c r="AB102" s="142"/>
      <c r="AC102" s="96"/>
      <c r="AD102" s="96"/>
      <c r="AE102" s="96"/>
      <c r="AF102" s="96"/>
      <c r="AG102" s="96"/>
      <c r="AH102" s="96"/>
    </row>
    <row r="103" spans="1:34" ht="15.75" customHeight="1">
      <c r="A103" s="96"/>
      <c r="B103" s="96"/>
      <c r="C103" s="96"/>
      <c r="D103" s="96"/>
      <c r="E103" s="96"/>
      <c r="F103" s="96"/>
      <c r="G103" s="141"/>
      <c r="H103" s="96"/>
      <c r="I103" s="96"/>
      <c r="J103" s="96"/>
      <c r="K103" s="96"/>
      <c r="L103" s="96"/>
      <c r="M103" s="96"/>
      <c r="N103" s="96"/>
      <c r="O103" s="96"/>
      <c r="P103" s="96"/>
      <c r="Q103" s="96"/>
      <c r="R103" s="96"/>
      <c r="S103" s="96"/>
      <c r="T103" s="142"/>
      <c r="U103" s="142"/>
      <c r="V103" s="96"/>
      <c r="W103" s="96"/>
      <c r="X103" s="96"/>
      <c r="Y103" s="96"/>
      <c r="Z103" s="96"/>
      <c r="AA103" s="96"/>
      <c r="AB103" s="142"/>
      <c r="AC103" s="96"/>
      <c r="AD103" s="96"/>
      <c r="AE103" s="96"/>
      <c r="AF103" s="96"/>
      <c r="AG103" s="96"/>
      <c r="AH103" s="96"/>
    </row>
    <row r="104" spans="1:34" ht="15.75" customHeight="1">
      <c r="A104" s="96"/>
      <c r="B104" s="96"/>
      <c r="C104" s="96"/>
      <c r="D104" s="96"/>
      <c r="E104" s="96"/>
      <c r="F104" s="96"/>
      <c r="G104" s="141"/>
      <c r="H104" s="96"/>
      <c r="I104" s="96"/>
      <c r="J104" s="96"/>
      <c r="K104" s="96"/>
      <c r="L104" s="96"/>
      <c r="M104" s="96"/>
      <c r="N104" s="96"/>
      <c r="O104" s="96"/>
      <c r="P104" s="96"/>
      <c r="Q104" s="96"/>
      <c r="R104" s="96"/>
      <c r="S104" s="96"/>
      <c r="T104" s="142"/>
      <c r="U104" s="142"/>
      <c r="V104" s="96"/>
      <c r="W104" s="96"/>
      <c r="X104" s="96"/>
      <c r="Y104" s="96"/>
      <c r="Z104" s="96"/>
      <c r="AA104" s="96"/>
      <c r="AB104" s="142"/>
      <c r="AC104" s="96"/>
      <c r="AD104" s="96"/>
      <c r="AE104" s="96"/>
      <c r="AF104" s="96"/>
      <c r="AG104" s="96"/>
      <c r="AH104" s="96"/>
    </row>
    <row r="105" spans="1:34" ht="15.75" customHeight="1">
      <c r="A105" s="96"/>
      <c r="B105" s="96"/>
      <c r="C105" s="96"/>
      <c r="D105" s="96"/>
      <c r="E105" s="96"/>
      <c r="F105" s="96"/>
      <c r="G105" s="141"/>
      <c r="H105" s="96"/>
      <c r="I105" s="96"/>
      <c r="J105" s="96"/>
      <c r="K105" s="96"/>
      <c r="L105" s="96"/>
      <c r="M105" s="96"/>
      <c r="N105" s="96"/>
      <c r="O105" s="96"/>
      <c r="P105" s="96"/>
      <c r="Q105" s="96"/>
      <c r="R105" s="96"/>
      <c r="S105" s="96"/>
      <c r="T105" s="142"/>
      <c r="U105" s="142"/>
      <c r="V105" s="96"/>
      <c r="W105" s="96"/>
      <c r="X105" s="96"/>
      <c r="Y105" s="96"/>
      <c r="Z105" s="96"/>
      <c r="AA105" s="96"/>
      <c r="AB105" s="142"/>
      <c r="AC105" s="96"/>
      <c r="AD105" s="96"/>
      <c r="AE105" s="96"/>
      <c r="AF105" s="96"/>
      <c r="AG105" s="96"/>
      <c r="AH105" s="96"/>
    </row>
    <row r="106" spans="1:34" ht="15.75" customHeight="1">
      <c r="A106" s="96"/>
      <c r="B106" s="96"/>
      <c r="C106" s="96"/>
      <c r="D106" s="96"/>
      <c r="E106" s="96"/>
      <c r="F106" s="96"/>
      <c r="G106" s="141"/>
      <c r="H106" s="96"/>
      <c r="I106" s="96"/>
      <c r="J106" s="96"/>
      <c r="K106" s="96"/>
      <c r="L106" s="96"/>
      <c r="M106" s="96"/>
      <c r="N106" s="96"/>
      <c r="O106" s="96"/>
      <c r="P106" s="96"/>
      <c r="Q106" s="96"/>
      <c r="R106" s="96"/>
      <c r="S106" s="96"/>
      <c r="T106" s="142"/>
      <c r="U106" s="142"/>
      <c r="V106" s="96"/>
      <c r="W106" s="96"/>
      <c r="X106" s="96"/>
      <c r="Y106" s="96"/>
      <c r="Z106" s="96"/>
      <c r="AA106" s="96"/>
      <c r="AB106" s="142"/>
      <c r="AC106" s="96"/>
      <c r="AD106" s="96"/>
      <c r="AE106" s="96"/>
      <c r="AF106" s="96"/>
      <c r="AG106" s="96"/>
      <c r="AH106" s="96"/>
    </row>
    <row r="107" spans="1:34" ht="15.75" customHeight="1">
      <c r="A107" s="96"/>
      <c r="B107" s="96"/>
      <c r="C107" s="96"/>
      <c r="D107" s="96"/>
      <c r="E107" s="96"/>
      <c r="F107" s="96"/>
      <c r="G107" s="141"/>
      <c r="H107" s="96"/>
      <c r="I107" s="96"/>
      <c r="J107" s="96"/>
      <c r="K107" s="96"/>
      <c r="L107" s="96"/>
      <c r="M107" s="96"/>
      <c r="N107" s="96"/>
      <c r="O107" s="96"/>
      <c r="P107" s="96"/>
      <c r="Q107" s="96"/>
      <c r="R107" s="96"/>
      <c r="S107" s="96"/>
      <c r="T107" s="142"/>
      <c r="U107" s="142"/>
      <c r="V107" s="96"/>
      <c r="W107" s="96"/>
      <c r="X107" s="96"/>
      <c r="Y107" s="96"/>
      <c r="Z107" s="96"/>
      <c r="AA107" s="96"/>
      <c r="AB107" s="142"/>
      <c r="AC107" s="96"/>
      <c r="AD107" s="96"/>
      <c r="AE107" s="96"/>
      <c r="AF107" s="96"/>
      <c r="AG107" s="96"/>
      <c r="AH107" s="96"/>
    </row>
    <row r="108" spans="1:34" ht="15.75" customHeight="1">
      <c r="A108" s="96"/>
      <c r="B108" s="96"/>
      <c r="C108" s="96"/>
      <c r="D108" s="96"/>
      <c r="E108" s="96"/>
      <c r="F108" s="96"/>
      <c r="G108" s="141"/>
      <c r="H108" s="96"/>
      <c r="I108" s="96"/>
      <c r="J108" s="96"/>
      <c r="K108" s="96"/>
      <c r="L108" s="96"/>
      <c r="M108" s="96"/>
      <c r="N108" s="96"/>
      <c r="O108" s="96"/>
      <c r="P108" s="96"/>
      <c r="Q108" s="96"/>
      <c r="R108" s="96"/>
      <c r="S108" s="96"/>
      <c r="T108" s="142"/>
      <c r="U108" s="142"/>
      <c r="V108" s="96"/>
      <c r="W108" s="96"/>
      <c r="X108" s="96"/>
      <c r="Y108" s="96"/>
      <c r="Z108" s="96"/>
      <c r="AA108" s="96"/>
      <c r="AB108" s="142"/>
      <c r="AC108" s="96"/>
      <c r="AD108" s="96"/>
      <c r="AE108" s="96"/>
      <c r="AF108" s="96"/>
      <c r="AG108" s="96"/>
      <c r="AH108" s="96"/>
    </row>
    <row r="109" spans="1:34" ht="15.75" customHeight="1">
      <c r="A109" s="96"/>
      <c r="B109" s="96"/>
      <c r="C109" s="96"/>
      <c r="D109" s="96"/>
      <c r="E109" s="96"/>
      <c r="F109" s="96"/>
      <c r="G109" s="141"/>
      <c r="H109" s="96"/>
      <c r="I109" s="96"/>
      <c r="J109" s="96"/>
      <c r="K109" s="96"/>
      <c r="L109" s="96"/>
      <c r="M109" s="96"/>
      <c r="N109" s="96"/>
      <c r="O109" s="96"/>
      <c r="P109" s="96"/>
      <c r="Q109" s="96"/>
      <c r="R109" s="96"/>
      <c r="S109" s="96"/>
      <c r="T109" s="142"/>
      <c r="U109" s="142"/>
      <c r="V109" s="96"/>
      <c r="W109" s="96"/>
      <c r="X109" s="96"/>
      <c r="Y109" s="96"/>
      <c r="Z109" s="96"/>
      <c r="AA109" s="96"/>
      <c r="AB109" s="142"/>
      <c r="AC109" s="96"/>
      <c r="AD109" s="96"/>
      <c r="AE109" s="96"/>
      <c r="AF109" s="96"/>
      <c r="AG109" s="96"/>
      <c r="AH109" s="96"/>
    </row>
    <row r="110" spans="1:34" ht="15.75" customHeight="1">
      <c r="A110" s="96"/>
      <c r="B110" s="96"/>
      <c r="C110" s="96"/>
      <c r="D110" s="96"/>
      <c r="E110" s="96"/>
      <c r="F110" s="96"/>
      <c r="G110" s="141"/>
      <c r="H110" s="96"/>
      <c r="I110" s="96"/>
      <c r="J110" s="96"/>
      <c r="K110" s="96"/>
      <c r="L110" s="96"/>
      <c r="M110" s="96"/>
      <c r="N110" s="96"/>
      <c r="O110" s="96"/>
      <c r="P110" s="96"/>
      <c r="Q110" s="96"/>
      <c r="R110" s="96"/>
      <c r="S110" s="96"/>
      <c r="T110" s="142"/>
      <c r="U110" s="142"/>
      <c r="V110" s="96"/>
      <c r="W110" s="96"/>
      <c r="X110" s="96"/>
      <c r="Y110" s="96"/>
      <c r="Z110" s="96"/>
      <c r="AA110" s="96"/>
      <c r="AB110" s="142"/>
      <c r="AC110" s="96"/>
      <c r="AD110" s="96"/>
      <c r="AE110" s="96"/>
      <c r="AF110" s="96"/>
      <c r="AG110" s="96"/>
      <c r="AH110" s="96"/>
    </row>
    <row r="111" spans="1:34" ht="15.75" customHeight="1">
      <c r="A111" s="96"/>
      <c r="B111" s="96"/>
      <c r="C111" s="96"/>
      <c r="D111" s="96"/>
      <c r="E111" s="96"/>
      <c r="F111" s="96"/>
      <c r="G111" s="141"/>
      <c r="H111" s="96"/>
      <c r="I111" s="96"/>
      <c r="J111" s="96"/>
      <c r="K111" s="96"/>
      <c r="L111" s="96"/>
      <c r="M111" s="96"/>
      <c r="N111" s="96"/>
      <c r="O111" s="96"/>
      <c r="P111" s="96"/>
      <c r="Q111" s="96"/>
      <c r="R111" s="96"/>
      <c r="S111" s="96"/>
      <c r="T111" s="142"/>
      <c r="U111" s="142"/>
      <c r="V111" s="96"/>
      <c r="W111" s="96"/>
      <c r="X111" s="96"/>
      <c r="Y111" s="96"/>
      <c r="Z111" s="96"/>
      <c r="AA111" s="96"/>
      <c r="AB111" s="142"/>
      <c r="AC111" s="96"/>
      <c r="AD111" s="96"/>
      <c r="AE111" s="96"/>
      <c r="AF111" s="96"/>
      <c r="AG111" s="96"/>
      <c r="AH111" s="96"/>
    </row>
    <row r="112" spans="1:34" ht="15.75" customHeight="1">
      <c r="A112" s="96"/>
      <c r="B112" s="96"/>
      <c r="C112" s="96"/>
      <c r="D112" s="96"/>
      <c r="E112" s="96"/>
      <c r="F112" s="96"/>
      <c r="G112" s="141"/>
      <c r="H112" s="96"/>
      <c r="I112" s="96"/>
      <c r="J112" s="96"/>
      <c r="K112" s="96"/>
      <c r="L112" s="96"/>
      <c r="M112" s="96"/>
      <c r="N112" s="96"/>
      <c r="O112" s="96"/>
      <c r="P112" s="96"/>
      <c r="Q112" s="96"/>
      <c r="R112" s="96"/>
      <c r="S112" s="96"/>
      <c r="T112" s="142"/>
      <c r="U112" s="142"/>
      <c r="V112" s="96"/>
      <c r="W112" s="96"/>
      <c r="X112" s="96"/>
      <c r="Y112" s="96"/>
      <c r="Z112" s="96"/>
      <c r="AA112" s="96"/>
      <c r="AB112" s="142"/>
      <c r="AC112" s="96"/>
      <c r="AD112" s="96"/>
      <c r="AE112" s="96"/>
      <c r="AF112" s="96"/>
      <c r="AG112" s="96"/>
      <c r="AH112" s="96"/>
    </row>
    <row r="113" spans="1:34" ht="15.75" customHeight="1">
      <c r="A113" s="96"/>
      <c r="B113" s="96"/>
      <c r="C113" s="96"/>
      <c r="D113" s="96"/>
      <c r="E113" s="96"/>
      <c r="F113" s="96"/>
      <c r="G113" s="141"/>
      <c r="H113" s="96"/>
      <c r="I113" s="96"/>
      <c r="J113" s="96"/>
      <c r="K113" s="96"/>
      <c r="L113" s="96"/>
      <c r="M113" s="96"/>
      <c r="N113" s="96"/>
      <c r="O113" s="96"/>
      <c r="P113" s="96"/>
      <c r="Q113" s="96"/>
      <c r="R113" s="96"/>
      <c r="S113" s="96"/>
      <c r="T113" s="142"/>
      <c r="U113" s="142"/>
      <c r="V113" s="96"/>
      <c r="W113" s="96"/>
      <c r="X113" s="96"/>
      <c r="Y113" s="96"/>
      <c r="Z113" s="96"/>
      <c r="AA113" s="96"/>
      <c r="AB113" s="142"/>
      <c r="AC113" s="96"/>
      <c r="AD113" s="96"/>
      <c r="AE113" s="96"/>
      <c r="AF113" s="96"/>
      <c r="AG113" s="96"/>
      <c r="AH113" s="96"/>
    </row>
    <row r="114" spans="1:34" ht="15.75" customHeight="1">
      <c r="A114" s="96"/>
      <c r="B114" s="96"/>
      <c r="C114" s="96"/>
      <c r="D114" s="96"/>
      <c r="E114" s="96"/>
      <c r="F114" s="96"/>
      <c r="G114" s="141"/>
      <c r="H114" s="96"/>
      <c r="I114" s="96"/>
      <c r="J114" s="96"/>
      <c r="K114" s="96"/>
      <c r="L114" s="96"/>
      <c r="M114" s="96"/>
      <c r="N114" s="96"/>
      <c r="O114" s="96"/>
      <c r="P114" s="96"/>
      <c r="Q114" s="96"/>
      <c r="R114" s="96"/>
      <c r="S114" s="96"/>
      <c r="T114" s="142"/>
      <c r="U114" s="142"/>
      <c r="V114" s="96"/>
      <c r="W114" s="96"/>
      <c r="X114" s="96"/>
      <c r="Y114" s="96"/>
      <c r="Z114" s="96"/>
      <c r="AA114" s="96"/>
      <c r="AB114" s="142"/>
      <c r="AC114" s="96"/>
      <c r="AD114" s="96"/>
      <c r="AE114" s="96"/>
      <c r="AF114" s="96"/>
      <c r="AG114" s="96"/>
      <c r="AH114" s="96"/>
    </row>
    <row r="115" spans="1:34" ht="15.75" customHeight="1">
      <c r="A115" s="96"/>
      <c r="B115" s="96"/>
      <c r="C115" s="96"/>
      <c r="D115" s="96"/>
      <c r="E115" s="96"/>
      <c r="F115" s="96"/>
      <c r="G115" s="141"/>
      <c r="H115" s="96"/>
      <c r="I115" s="96"/>
      <c r="J115" s="96"/>
      <c r="K115" s="96"/>
      <c r="L115" s="96"/>
      <c r="M115" s="96"/>
      <c r="N115" s="96"/>
      <c r="O115" s="96"/>
      <c r="P115" s="96"/>
      <c r="Q115" s="96"/>
      <c r="R115" s="96"/>
      <c r="S115" s="96"/>
      <c r="T115" s="142"/>
      <c r="U115" s="142"/>
      <c r="V115" s="96"/>
      <c r="W115" s="96"/>
      <c r="X115" s="96"/>
      <c r="Y115" s="96"/>
      <c r="Z115" s="96"/>
      <c r="AA115" s="96"/>
      <c r="AB115" s="142"/>
      <c r="AC115" s="96"/>
      <c r="AD115" s="96"/>
      <c r="AE115" s="96"/>
      <c r="AF115" s="96"/>
      <c r="AG115" s="96"/>
      <c r="AH115" s="96"/>
    </row>
    <row r="116" spans="1:34" ht="15.75" customHeight="1">
      <c r="A116" s="96"/>
      <c r="B116" s="96"/>
      <c r="C116" s="96"/>
      <c r="D116" s="96"/>
      <c r="E116" s="96"/>
      <c r="F116" s="96"/>
      <c r="G116" s="141"/>
      <c r="H116" s="96"/>
      <c r="I116" s="96"/>
      <c r="J116" s="96"/>
      <c r="K116" s="96"/>
      <c r="L116" s="96"/>
      <c r="M116" s="96"/>
      <c r="N116" s="96"/>
      <c r="O116" s="96"/>
      <c r="P116" s="96"/>
      <c r="Q116" s="96"/>
      <c r="R116" s="96"/>
      <c r="S116" s="96"/>
      <c r="T116" s="142"/>
      <c r="U116" s="142"/>
      <c r="V116" s="96"/>
      <c r="W116" s="96"/>
      <c r="X116" s="96"/>
      <c r="Y116" s="96"/>
      <c r="Z116" s="96"/>
      <c r="AA116" s="96"/>
      <c r="AB116" s="142"/>
      <c r="AC116" s="96"/>
      <c r="AD116" s="96"/>
      <c r="AE116" s="96"/>
      <c r="AF116" s="96"/>
      <c r="AG116" s="96"/>
      <c r="AH116" s="96"/>
    </row>
    <row r="117" spans="1:34" ht="15.75" customHeight="1">
      <c r="A117" s="96"/>
      <c r="B117" s="96"/>
      <c r="C117" s="96"/>
      <c r="D117" s="96"/>
      <c r="E117" s="96"/>
      <c r="F117" s="96"/>
      <c r="G117" s="141"/>
      <c r="H117" s="96"/>
      <c r="I117" s="96"/>
      <c r="J117" s="96"/>
      <c r="K117" s="96"/>
      <c r="L117" s="96"/>
      <c r="M117" s="96"/>
      <c r="N117" s="96"/>
      <c r="O117" s="96"/>
      <c r="P117" s="96"/>
      <c r="Q117" s="96"/>
      <c r="R117" s="96"/>
      <c r="S117" s="96"/>
      <c r="T117" s="142"/>
      <c r="U117" s="142"/>
      <c r="V117" s="96"/>
      <c r="W117" s="96"/>
      <c r="X117" s="96"/>
      <c r="Y117" s="96"/>
      <c r="Z117" s="96"/>
      <c r="AA117" s="96"/>
      <c r="AB117" s="142"/>
      <c r="AC117" s="96"/>
      <c r="AD117" s="96"/>
      <c r="AE117" s="96"/>
      <c r="AF117" s="96"/>
      <c r="AG117" s="96"/>
      <c r="AH117" s="96"/>
    </row>
    <row r="118" spans="1:34" ht="15.75" customHeight="1">
      <c r="A118" s="96"/>
      <c r="B118" s="96"/>
      <c r="C118" s="96"/>
      <c r="D118" s="96"/>
      <c r="E118" s="96"/>
      <c r="F118" s="96"/>
      <c r="G118" s="141"/>
      <c r="H118" s="96"/>
      <c r="I118" s="96"/>
      <c r="J118" s="96"/>
      <c r="K118" s="96"/>
      <c r="L118" s="96"/>
      <c r="M118" s="96"/>
      <c r="N118" s="96"/>
      <c r="O118" s="96"/>
      <c r="P118" s="96"/>
      <c r="Q118" s="96"/>
      <c r="R118" s="96"/>
      <c r="S118" s="96"/>
      <c r="T118" s="142"/>
      <c r="U118" s="142"/>
      <c r="V118" s="96"/>
      <c r="W118" s="96"/>
      <c r="X118" s="96"/>
      <c r="Y118" s="96"/>
      <c r="Z118" s="96"/>
      <c r="AA118" s="96"/>
      <c r="AB118" s="142"/>
      <c r="AC118" s="96"/>
      <c r="AD118" s="96"/>
      <c r="AE118" s="96"/>
      <c r="AF118" s="96"/>
      <c r="AG118" s="96"/>
      <c r="AH118" s="96"/>
    </row>
    <row r="119" spans="1:34" ht="15.75" customHeight="1">
      <c r="A119" s="96"/>
      <c r="B119" s="96"/>
      <c r="C119" s="96"/>
      <c r="D119" s="96"/>
      <c r="E119" s="96"/>
      <c r="F119" s="96"/>
      <c r="G119" s="141"/>
      <c r="H119" s="96"/>
      <c r="I119" s="96"/>
      <c r="J119" s="96"/>
      <c r="K119" s="96"/>
      <c r="L119" s="96"/>
      <c r="M119" s="96"/>
      <c r="N119" s="96"/>
      <c r="O119" s="96"/>
      <c r="P119" s="96"/>
      <c r="Q119" s="96"/>
      <c r="R119" s="96"/>
      <c r="S119" s="96"/>
      <c r="T119" s="142"/>
      <c r="U119" s="142"/>
      <c r="V119" s="96"/>
      <c r="W119" s="96"/>
      <c r="X119" s="96"/>
      <c r="Y119" s="96"/>
      <c r="Z119" s="96"/>
      <c r="AA119" s="96"/>
      <c r="AB119" s="142"/>
      <c r="AC119" s="96"/>
      <c r="AD119" s="96"/>
      <c r="AE119" s="96"/>
      <c r="AF119" s="96"/>
      <c r="AG119" s="96"/>
      <c r="AH119" s="96"/>
    </row>
    <row r="120" spans="1:34" ht="15.75" customHeight="1">
      <c r="A120" s="96"/>
      <c r="B120" s="96"/>
      <c r="C120" s="96"/>
      <c r="D120" s="96"/>
      <c r="E120" s="96"/>
      <c r="F120" s="96"/>
      <c r="G120" s="141"/>
      <c r="H120" s="96"/>
      <c r="I120" s="96"/>
      <c r="J120" s="96"/>
      <c r="K120" s="96"/>
      <c r="L120" s="96"/>
      <c r="M120" s="96"/>
      <c r="N120" s="96"/>
      <c r="O120" s="96"/>
      <c r="P120" s="96"/>
      <c r="Q120" s="96"/>
      <c r="R120" s="96"/>
      <c r="S120" s="96"/>
      <c r="T120" s="142"/>
      <c r="U120" s="142"/>
      <c r="V120" s="96"/>
      <c r="W120" s="96"/>
      <c r="X120" s="96"/>
      <c r="Y120" s="96"/>
      <c r="Z120" s="96"/>
      <c r="AA120" s="96"/>
      <c r="AB120" s="142"/>
      <c r="AC120" s="96"/>
      <c r="AD120" s="96"/>
      <c r="AE120" s="96"/>
      <c r="AF120" s="96"/>
      <c r="AG120" s="96"/>
      <c r="AH120" s="96"/>
    </row>
    <row r="121" spans="1:34" ht="15.75" customHeight="1">
      <c r="A121" s="96"/>
      <c r="B121" s="96"/>
      <c r="C121" s="96"/>
      <c r="D121" s="96"/>
      <c r="E121" s="96"/>
      <c r="F121" s="96"/>
      <c r="G121" s="141"/>
      <c r="H121" s="96"/>
      <c r="I121" s="96"/>
      <c r="J121" s="96"/>
      <c r="K121" s="96"/>
      <c r="L121" s="96"/>
      <c r="M121" s="96"/>
      <c r="N121" s="96"/>
      <c r="O121" s="96"/>
      <c r="P121" s="96"/>
      <c r="Q121" s="96"/>
      <c r="R121" s="96"/>
      <c r="S121" s="96"/>
      <c r="T121" s="142"/>
      <c r="U121" s="142"/>
      <c r="V121" s="96"/>
      <c r="W121" s="96"/>
      <c r="X121" s="96"/>
      <c r="Y121" s="96"/>
      <c r="Z121" s="96"/>
      <c r="AA121" s="96"/>
      <c r="AB121" s="142"/>
      <c r="AC121" s="96"/>
      <c r="AD121" s="96"/>
      <c r="AE121" s="96"/>
      <c r="AF121" s="96"/>
      <c r="AG121" s="96"/>
      <c r="AH121" s="96"/>
    </row>
    <row r="122" spans="1:34" ht="15.75" customHeight="1">
      <c r="A122" s="96"/>
      <c r="B122" s="96"/>
      <c r="C122" s="96"/>
      <c r="D122" s="96"/>
      <c r="E122" s="96"/>
      <c r="F122" s="96"/>
      <c r="G122" s="141"/>
      <c r="H122" s="96"/>
      <c r="I122" s="96"/>
      <c r="J122" s="96"/>
      <c r="K122" s="96"/>
      <c r="L122" s="96"/>
      <c r="M122" s="96"/>
      <c r="N122" s="96"/>
      <c r="O122" s="96"/>
      <c r="P122" s="96"/>
      <c r="Q122" s="96"/>
      <c r="R122" s="96"/>
      <c r="S122" s="96"/>
      <c r="T122" s="142"/>
      <c r="U122" s="142"/>
      <c r="V122" s="96"/>
      <c r="W122" s="96"/>
      <c r="X122" s="96"/>
      <c r="Y122" s="96"/>
      <c r="Z122" s="96"/>
      <c r="AA122" s="96"/>
      <c r="AB122" s="142"/>
      <c r="AC122" s="96"/>
      <c r="AD122" s="96"/>
      <c r="AE122" s="96"/>
      <c r="AF122" s="96"/>
      <c r="AG122" s="96"/>
      <c r="AH122" s="96"/>
    </row>
    <row r="123" spans="1:34" ht="15.75" customHeight="1">
      <c r="A123" s="96"/>
      <c r="B123" s="96"/>
      <c r="C123" s="96"/>
      <c r="D123" s="96"/>
      <c r="E123" s="96"/>
      <c r="F123" s="96"/>
      <c r="G123" s="141"/>
      <c r="H123" s="96"/>
      <c r="I123" s="96"/>
      <c r="J123" s="96"/>
      <c r="K123" s="96"/>
      <c r="L123" s="96"/>
      <c r="M123" s="96"/>
      <c r="N123" s="96"/>
      <c r="O123" s="96"/>
      <c r="P123" s="96"/>
      <c r="Q123" s="96"/>
      <c r="R123" s="96"/>
      <c r="S123" s="96"/>
      <c r="T123" s="142"/>
      <c r="U123" s="142"/>
      <c r="V123" s="96"/>
      <c r="W123" s="96"/>
      <c r="X123" s="96"/>
      <c r="Y123" s="96"/>
      <c r="Z123" s="96"/>
      <c r="AA123" s="96"/>
      <c r="AB123" s="142"/>
      <c r="AC123" s="96"/>
      <c r="AD123" s="96"/>
      <c r="AE123" s="96"/>
      <c r="AF123" s="96"/>
      <c r="AG123" s="96"/>
      <c r="AH123" s="96"/>
    </row>
    <row r="124" spans="1:34" ht="15.75" customHeight="1">
      <c r="A124" s="96"/>
      <c r="B124" s="96"/>
      <c r="C124" s="96"/>
      <c r="D124" s="96"/>
      <c r="E124" s="96"/>
      <c r="F124" s="96"/>
      <c r="G124" s="141"/>
      <c r="H124" s="96"/>
      <c r="I124" s="96"/>
      <c r="J124" s="96"/>
      <c r="K124" s="96"/>
      <c r="L124" s="96"/>
      <c r="M124" s="96"/>
      <c r="N124" s="96"/>
      <c r="O124" s="96"/>
      <c r="P124" s="96"/>
      <c r="Q124" s="96"/>
      <c r="R124" s="96"/>
      <c r="S124" s="96"/>
      <c r="T124" s="142"/>
      <c r="U124" s="142"/>
      <c r="V124" s="96"/>
      <c r="W124" s="96"/>
      <c r="X124" s="96"/>
      <c r="Y124" s="96"/>
      <c r="Z124" s="96"/>
      <c r="AA124" s="96"/>
      <c r="AB124" s="142"/>
      <c r="AC124" s="96"/>
      <c r="AD124" s="96"/>
      <c r="AE124" s="96"/>
      <c r="AF124" s="96"/>
      <c r="AG124" s="96"/>
      <c r="AH124" s="96"/>
    </row>
    <row r="125" spans="1:34" ht="15.75" customHeight="1">
      <c r="A125" s="96"/>
      <c r="B125" s="96"/>
      <c r="C125" s="96"/>
      <c r="D125" s="96"/>
      <c r="E125" s="96"/>
      <c r="F125" s="96"/>
      <c r="G125" s="141"/>
      <c r="H125" s="96"/>
      <c r="I125" s="96"/>
      <c r="J125" s="96"/>
      <c r="K125" s="96"/>
      <c r="L125" s="96"/>
      <c r="M125" s="96"/>
      <c r="N125" s="96"/>
      <c r="O125" s="96"/>
      <c r="P125" s="96"/>
      <c r="Q125" s="96"/>
      <c r="R125" s="96"/>
      <c r="S125" s="96"/>
      <c r="T125" s="142"/>
      <c r="U125" s="142"/>
      <c r="V125" s="96"/>
      <c r="W125" s="96"/>
      <c r="X125" s="96"/>
      <c r="Y125" s="96"/>
      <c r="Z125" s="96"/>
      <c r="AA125" s="96"/>
      <c r="AB125" s="142"/>
      <c r="AC125" s="96"/>
      <c r="AD125" s="96"/>
      <c r="AE125" s="96"/>
      <c r="AF125" s="96"/>
      <c r="AG125" s="96"/>
      <c r="AH125" s="96"/>
    </row>
    <row r="126" spans="1:34" ht="15.75" customHeight="1">
      <c r="A126" s="96"/>
      <c r="B126" s="96"/>
      <c r="C126" s="96"/>
      <c r="D126" s="96"/>
      <c r="E126" s="96"/>
      <c r="F126" s="96"/>
      <c r="G126" s="141"/>
      <c r="H126" s="96"/>
      <c r="I126" s="96"/>
      <c r="J126" s="96"/>
      <c r="K126" s="96"/>
      <c r="L126" s="96"/>
      <c r="M126" s="96"/>
      <c r="N126" s="96"/>
      <c r="O126" s="96"/>
      <c r="P126" s="96"/>
      <c r="Q126" s="96"/>
      <c r="R126" s="96"/>
      <c r="S126" s="96"/>
      <c r="T126" s="142"/>
      <c r="U126" s="142"/>
      <c r="V126" s="96"/>
      <c r="W126" s="96"/>
      <c r="X126" s="96"/>
      <c r="Y126" s="96"/>
      <c r="Z126" s="96"/>
      <c r="AA126" s="96"/>
      <c r="AB126" s="142"/>
      <c r="AC126" s="96"/>
      <c r="AD126" s="96"/>
      <c r="AE126" s="96"/>
      <c r="AF126" s="96"/>
      <c r="AG126" s="96"/>
      <c r="AH126" s="96"/>
    </row>
    <row r="127" spans="1:34" ht="15.75" customHeight="1">
      <c r="A127" s="96"/>
      <c r="B127" s="96"/>
      <c r="C127" s="96"/>
      <c r="D127" s="96"/>
      <c r="E127" s="96"/>
      <c r="F127" s="96"/>
      <c r="G127" s="141"/>
      <c r="H127" s="96"/>
      <c r="I127" s="96"/>
      <c r="J127" s="96"/>
      <c r="K127" s="96"/>
      <c r="L127" s="96"/>
      <c r="M127" s="96"/>
      <c r="N127" s="96"/>
      <c r="O127" s="96"/>
      <c r="P127" s="96"/>
      <c r="Q127" s="96"/>
      <c r="R127" s="96"/>
      <c r="S127" s="96"/>
      <c r="T127" s="142"/>
      <c r="U127" s="142"/>
      <c r="V127" s="96"/>
      <c r="W127" s="96"/>
      <c r="X127" s="96"/>
      <c r="Y127" s="96"/>
      <c r="Z127" s="96"/>
      <c r="AA127" s="96"/>
      <c r="AB127" s="142"/>
      <c r="AC127" s="96"/>
      <c r="AD127" s="96"/>
      <c r="AE127" s="96"/>
      <c r="AF127" s="96"/>
      <c r="AG127" s="96"/>
      <c r="AH127" s="96"/>
    </row>
    <row r="128" spans="1:34" ht="15.75" customHeight="1">
      <c r="A128" s="96"/>
      <c r="B128" s="96"/>
      <c r="C128" s="96"/>
      <c r="D128" s="96"/>
      <c r="E128" s="96"/>
      <c r="F128" s="96"/>
      <c r="G128" s="141"/>
      <c r="H128" s="96"/>
      <c r="I128" s="96"/>
      <c r="J128" s="96"/>
      <c r="K128" s="96"/>
      <c r="L128" s="96"/>
      <c r="M128" s="96"/>
      <c r="N128" s="96"/>
      <c r="O128" s="96"/>
      <c r="P128" s="96"/>
      <c r="Q128" s="96"/>
      <c r="R128" s="96"/>
      <c r="S128" s="96"/>
      <c r="T128" s="142"/>
      <c r="U128" s="142"/>
      <c r="V128" s="96"/>
      <c r="W128" s="96"/>
      <c r="X128" s="96"/>
      <c r="Y128" s="96"/>
      <c r="Z128" s="96"/>
      <c r="AA128" s="96"/>
      <c r="AB128" s="142"/>
      <c r="AC128" s="96"/>
      <c r="AD128" s="96"/>
      <c r="AE128" s="96"/>
      <c r="AF128" s="96"/>
      <c r="AG128" s="96"/>
      <c r="AH128" s="96"/>
    </row>
    <row r="129" spans="1:34" ht="15.75" customHeight="1">
      <c r="A129" s="96"/>
      <c r="B129" s="96"/>
      <c r="C129" s="96"/>
      <c r="D129" s="96"/>
      <c r="E129" s="96"/>
      <c r="F129" s="96"/>
      <c r="G129" s="141"/>
      <c r="H129" s="96"/>
      <c r="I129" s="96"/>
      <c r="J129" s="96"/>
      <c r="K129" s="96"/>
      <c r="L129" s="96"/>
      <c r="M129" s="96"/>
      <c r="N129" s="96"/>
      <c r="O129" s="96"/>
      <c r="P129" s="96"/>
      <c r="Q129" s="96"/>
      <c r="R129" s="96"/>
      <c r="S129" s="96"/>
      <c r="T129" s="142"/>
      <c r="U129" s="142"/>
      <c r="V129" s="96"/>
      <c r="W129" s="96"/>
      <c r="X129" s="96"/>
      <c r="Y129" s="96"/>
      <c r="Z129" s="96"/>
      <c r="AA129" s="96"/>
      <c r="AB129" s="142"/>
      <c r="AC129" s="96"/>
      <c r="AD129" s="96"/>
      <c r="AE129" s="96"/>
      <c r="AF129" s="96"/>
      <c r="AG129" s="96"/>
      <c r="AH129" s="96"/>
    </row>
    <row r="130" spans="1:34" ht="15.75" customHeight="1">
      <c r="A130" s="96"/>
      <c r="B130" s="96"/>
      <c r="C130" s="96"/>
      <c r="D130" s="96"/>
      <c r="E130" s="96"/>
      <c r="F130" s="96"/>
      <c r="G130" s="141"/>
      <c r="H130" s="96"/>
      <c r="I130" s="96"/>
      <c r="J130" s="96"/>
      <c r="K130" s="96"/>
      <c r="L130" s="96"/>
      <c r="M130" s="96"/>
      <c r="N130" s="96"/>
      <c r="O130" s="96"/>
      <c r="P130" s="96"/>
      <c r="Q130" s="96"/>
      <c r="R130" s="96"/>
      <c r="S130" s="96"/>
      <c r="T130" s="142"/>
      <c r="U130" s="142"/>
      <c r="V130" s="96"/>
      <c r="W130" s="96"/>
      <c r="X130" s="96"/>
      <c r="Y130" s="96"/>
      <c r="Z130" s="96"/>
      <c r="AA130" s="96"/>
      <c r="AB130" s="142"/>
      <c r="AC130" s="96"/>
      <c r="AD130" s="96"/>
      <c r="AE130" s="96"/>
      <c r="AF130" s="96"/>
      <c r="AG130" s="96"/>
      <c r="AH130" s="96"/>
    </row>
    <row r="131" spans="1:34" ht="15.75" customHeight="1">
      <c r="A131" s="96"/>
      <c r="B131" s="96"/>
      <c r="C131" s="96"/>
      <c r="D131" s="96"/>
      <c r="E131" s="96"/>
      <c r="F131" s="96"/>
      <c r="G131" s="141"/>
      <c r="H131" s="96"/>
      <c r="I131" s="96"/>
      <c r="J131" s="96"/>
      <c r="K131" s="96"/>
      <c r="L131" s="96"/>
      <c r="M131" s="96"/>
      <c r="N131" s="96"/>
      <c r="O131" s="96"/>
      <c r="P131" s="96"/>
      <c r="Q131" s="96"/>
      <c r="R131" s="96"/>
      <c r="S131" s="96"/>
      <c r="T131" s="142"/>
      <c r="U131" s="142"/>
      <c r="V131" s="96"/>
      <c r="W131" s="96"/>
      <c r="X131" s="96"/>
      <c r="Y131" s="96"/>
      <c r="Z131" s="96"/>
      <c r="AA131" s="96"/>
      <c r="AB131" s="142"/>
      <c r="AC131" s="96"/>
      <c r="AD131" s="96"/>
      <c r="AE131" s="96"/>
      <c r="AF131" s="96"/>
      <c r="AG131" s="96"/>
      <c r="AH131" s="96"/>
    </row>
    <row r="132" spans="1:34" ht="15.75" customHeight="1">
      <c r="A132" s="96"/>
      <c r="B132" s="96"/>
      <c r="C132" s="96"/>
      <c r="D132" s="96"/>
      <c r="E132" s="96"/>
      <c r="F132" s="96"/>
      <c r="G132" s="141"/>
      <c r="H132" s="96"/>
      <c r="I132" s="96"/>
      <c r="J132" s="96"/>
      <c r="K132" s="96"/>
      <c r="L132" s="96"/>
      <c r="M132" s="96"/>
      <c r="N132" s="96"/>
      <c r="O132" s="96"/>
      <c r="P132" s="96"/>
      <c r="Q132" s="96"/>
      <c r="R132" s="96"/>
      <c r="S132" s="96"/>
      <c r="T132" s="142"/>
      <c r="U132" s="142"/>
      <c r="V132" s="96"/>
      <c r="W132" s="96"/>
      <c r="X132" s="96"/>
      <c r="Y132" s="96"/>
      <c r="Z132" s="96"/>
      <c r="AA132" s="96"/>
      <c r="AB132" s="142"/>
      <c r="AC132" s="96"/>
      <c r="AD132" s="96"/>
      <c r="AE132" s="96"/>
      <c r="AF132" s="96"/>
      <c r="AG132" s="96"/>
      <c r="AH132" s="96"/>
    </row>
    <row r="133" spans="1:34" ht="15.75" customHeight="1">
      <c r="A133" s="96"/>
      <c r="B133" s="96"/>
      <c r="C133" s="96"/>
      <c r="D133" s="96"/>
      <c r="E133" s="96"/>
      <c r="F133" s="96"/>
      <c r="G133" s="141"/>
      <c r="H133" s="96"/>
      <c r="I133" s="96"/>
      <c r="J133" s="96"/>
      <c r="K133" s="96"/>
      <c r="L133" s="96"/>
      <c r="M133" s="96"/>
      <c r="N133" s="96"/>
      <c r="O133" s="96"/>
      <c r="P133" s="96"/>
      <c r="Q133" s="96"/>
      <c r="R133" s="96"/>
      <c r="S133" s="96"/>
      <c r="T133" s="142"/>
      <c r="U133" s="142"/>
      <c r="V133" s="96"/>
      <c r="W133" s="96"/>
      <c r="X133" s="96"/>
      <c r="Y133" s="96"/>
      <c r="Z133" s="96"/>
      <c r="AA133" s="96"/>
      <c r="AB133" s="142"/>
      <c r="AC133" s="96"/>
      <c r="AD133" s="96"/>
      <c r="AE133" s="96"/>
      <c r="AF133" s="96"/>
      <c r="AG133" s="96"/>
      <c r="AH133" s="96"/>
    </row>
    <row r="134" spans="1:34" ht="15.75" customHeight="1">
      <c r="A134" s="96"/>
      <c r="B134" s="96"/>
      <c r="C134" s="96"/>
      <c r="D134" s="96"/>
      <c r="E134" s="96"/>
      <c r="F134" s="96"/>
      <c r="G134" s="141"/>
      <c r="H134" s="96"/>
      <c r="I134" s="96"/>
      <c r="J134" s="96"/>
      <c r="K134" s="96"/>
      <c r="L134" s="96"/>
      <c r="M134" s="96"/>
      <c r="N134" s="96"/>
      <c r="O134" s="96"/>
      <c r="P134" s="96"/>
      <c r="Q134" s="96"/>
      <c r="R134" s="96"/>
      <c r="S134" s="96"/>
      <c r="T134" s="142"/>
      <c r="U134" s="142"/>
      <c r="V134" s="96"/>
      <c r="W134" s="96"/>
      <c r="X134" s="96"/>
      <c r="Y134" s="96"/>
      <c r="Z134" s="96"/>
      <c r="AA134" s="96"/>
      <c r="AB134" s="142"/>
      <c r="AC134" s="96"/>
      <c r="AD134" s="96"/>
      <c r="AE134" s="96"/>
      <c r="AF134" s="96"/>
      <c r="AG134" s="96"/>
      <c r="AH134" s="96"/>
    </row>
    <row r="135" spans="1:34" ht="15.75" customHeight="1">
      <c r="A135" s="96"/>
      <c r="B135" s="96"/>
      <c r="C135" s="96"/>
      <c r="D135" s="96"/>
      <c r="E135" s="96"/>
      <c r="F135" s="96"/>
      <c r="G135" s="141"/>
      <c r="H135" s="96"/>
      <c r="I135" s="96"/>
      <c r="J135" s="96"/>
      <c r="K135" s="96"/>
      <c r="L135" s="96"/>
      <c r="M135" s="96"/>
      <c r="N135" s="96"/>
      <c r="O135" s="96"/>
      <c r="P135" s="96"/>
      <c r="Q135" s="96"/>
      <c r="R135" s="96"/>
      <c r="S135" s="96"/>
      <c r="T135" s="142"/>
      <c r="U135" s="142"/>
      <c r="V135" s="96"/>
      <c r="W135" s="96"/>
      <c r="X135" s="96"/>
      <c r="Y135" s="96"/>
      <c r="Z135" s="96"/>
      <c r="AA135" s="96"/>
      <c r="AB135" s="142"/>
      <c r="AC135" s="96"/>
      <c r="AD135" s="96"/>
      <c r="AE135" s="96"/>
      <c r="AF135" s="96"/>
      <c r="AG135" s="96"/>
      <c r="AH135" s="96"/>
    </row>
    <row r="136" spans="1:34" ht="15.75" customHeight="1">
      <c r="A136" s="96"/>
      <c r="B136" s="96"/>
      <c r="C136" s="96"/>
      <c r="D136" s="96"/>
      <c r="E136" s="96"/>
      <c r="F136" s="96"/>
      <c r="G136" s="141"/>
      <c r="H136" s="96"/>
      <c r="I136" s="96"/>
      <c r="J136" s="96"/>
      <c r="K136" s="96"/>
      <c r="L136" s="96"/>
      <c r="M136" s="96"/>
      <c r="N136" s="96"/>
      <c r="O136" s="96"/>
      <c r="P136" s="96"/>
      <c r="Q136" s="96"/>
      <c r="R136" s="96"/>
      <c r="S136" s="96"/>
      <c r="T136" s="142"/>
      <c r="U136" s="142"/>
      <c r="V136" s="96"/>
      <c r="W136" s="96"/>
      <c r="X136" s="96"/>
      <c r="Y136" s="96"/>
      <c r="Z136" s="96"/>
      <c r="AA136" s="96"/>
      <c r="AB136" s="142"/>
      <c r="AC136" s="96"/>
      <c r="AD136" s="96"/>
      <c r="AE136" s="96"/>
      <c r="AF136" s="96"/>
      <c r="AG136" s="96"/>
      <c r="AH136" s="96"/>
    </row>
    <row r="137" spans="1:34" ht="15.75" customHeight="1">
      <c r="A137" s="96"/>
      <c r="B137" s="96"/>
      <c r="C137" s="96"/>
      <c r="D137" s="96"/>
      <c r="E137" s="96"/>
      <c r="F137" s="96"/>
      <c r="G137" s="141"/>
      <c r="H137" s="96"/>
      <c r="I137" s="96"/>
      <c r="J137" s="96"/>
      <c r="K137" s="96"/>
      <c r="L137" s="96"/>
      <c r="M137" s="96"/>
      <c r="N137" s="96"/>
      <c r="O137" s="96"/>
      <c r="P137" s="96"/>
      <c r="Q137" s="96"/>
      <c r="R137" s="96"/>
      <c r="S137" s="96"/>
      <c r="T137" s="142"/>
      <c r="U137" s="142"/>
      <c r="V137" s="96"/>
      <c r="W137" s="96"/>
      <c r="X137" s="96"/>
      <c r="Y137" s="96"/>
      <c r="Z137" s="96"/>
      <c r="AA137" s="96"/>
      <c r="AB137" s="142"/>
      <c r="AC137" s="96"/>
      <c r="AD137" s="96"/>
      <c r="AE137" s="96"/>
      <c r="AF137" s="96"/>
      <c r="AG137" s="96"/>
      <c r="AH137" s="96"/>
    </row>
    <row r="138" spans="1:34" ht="15.75" customHeight="1">
      <c r="A138" s="96"/>
      <c r="B138" s="96"/>
      <c r="C138" s="96"/>
      <c r="D138" s="96"/>
      <c r="E138" s="96"/>
      <c r="F138" s="96"/>
      <c r="G138" s="141"/>
      <c r="H138" s="96"/>
      <c r="I138" s="96"/>
      <c r="J138" s="96"/>
      <c r="K138" s="96"/>
      <c r="L138" s="96"/>
      <c r="M138" s="96"/>
      <c r="N138" s="96"/>
      <c r="O138" s="96"/>
      <c r="P138" s="96"/>
      <c r="Q138" s="96"/>
      <c r="R138" s="96"/>
      <c r="S138" s="96"/>
      <c r="T138" s="142"/>
      <c r="U138" s="142"/>
      <c r="V138" s="96"/>
      <c r="W138" s="96"/>
      <c r="X138" s="96"/>
      <c r="Y138" s="96"/>
      <c r="Z138" s="96"/>
      <c r="AA138" s="96"/>
      <c r="AB138" s="142"/>
      <c r="AC138" s="96"/>
      <c r="AD138" s="96"/>
      <c r="AE138" s="96"/>
      <c r="AF138" s="96"/>
      <c r="AG138" s="96"/>
      <c r="AH138" s="96"/>
    </row>
    <row r="139" spans="1:34" ht="15.75" customHeight="1">
      <c r="A139" s="96"/>
      <c r="B139" s="96"/>
      <c r="C139" s="96"/>
      <c r="D139" s="96"/>
      <c r="E139" s="96"/>
      <c r="F139" s="96"/>
      <c r="G139" s="141"/>
      <c r="H139" s="96"/>
      <c r="I139" s="96"/>
      <c r="J139" s="96"/>
      <c r="K139" s="96"/>
      <c r="L139" s="96"/>
      <c r="M139" s="96"/>
      <c r="N139" s="96"/>
      <c r="O139" s="96"/>
      <c r="P139" s="96"/>
      <c r="Q139" s="96"/>
      <c r="R139" s="96"/>
      <c r="S139" s="96"/>
      <c r="T139" s="142"/>
      <c r="U139" s="142"/>
      <c r="V139" s="96"/>
      <c r="W139" s="96"/>
      <c r="X139" s="96"/>
      <c r="Y139" s="96"/>
      <c r="Z139" s="96"/>
      <c r="AA139" s="96"/>
      <c r="AB139" s="142"/>
      <c r="AC139" s="96"/>
      <c r="AD139" s="96"/>
      <c r="AE139" s="96"/>
      <c r="AF139" s="96"/>
      <c r="AG139" s="96"/>
      <c r="AH139" s="96"/>
    </row>
    <row r="140" spans="1:34" ht="15.75" customHeight="1">
      <c r="A140" s="96"/>
      <c r="B140" s="96"/>
      <c r="C140" s="96"/>
      <c r="D140" s="96"/>
      <c r="E140" s="96"/>
      <c r="F140" s="96"/>
      <c r="G140" s="141"/>
      <c r="H140" s="96"/>
      <c r="I140" s="96"/>
      <c r="J140" s="96"/>
      <c r="K140" s="96"/>
      <c r="L140" s="96"/>
      <c r="M140" s="96"/>
      <c r="N140" s="96"/>
      <c r="O140" s="96"/>
      <c r="P140" s="96"/>
      <c r="Q140" s="96"/>
      <c r="R140" s="96"/>
      <c r="S140" s="96"/>
      <c r="T140" s="142"/>
      <c r="U140" s="142"/>
      <c r="V140" s="96"/>
      <c r="W140" s="96"/>
      <c r="X140" s="96"/>
      <c r="Y140" s="96"/>
      <c r="Z140" s="96"/>
      <c r="AA140" s="96"/>
      <c r="AB140" s="142"/>
      <c r="AC140" s="96"/>
      <c r="AD140" s="96"/>
      <c r="AE140" s="96"/>
      <c r="AF140" s="96"/>
      <c r="AG140" s="96"/>
      <c r="AH140" s="96"/>
    </row>
    <row r="141" spans="1:34" ht="15.75" customHeight="1">
      <c r="A141" s="96"/>
      <c r="B141" s="96"/>
      <c r="C141" s="96"/>
      <c r="D141" s="96"/>
      <c r="E141" s="96"/>
      <c r="F141" s="96"/>
      <c r="G141" s="141"/>
      <c r="H141" s="96"/>
      <c r="I141" s="96"/>
      <c r="J141" s="96"/>
      <c r="K141" s="96"/>
      <c r="L141" s="96"/>
      <c r="M141" s="96"/>
      <c r="N141" s="96"/>
      <c r="O141" s="96"/>
      <c r="P141" s="96"/>
      <c r="Q141" s="96"/>
      <c r="R141" s="96"/>
      <c r="S141" s="96"/>
      <c r="T141" s="142"/>
      <c r="U141" s="142"/>
      <c r="V141" s="96"/>
      <c r="W141" s="96"/>
      <c r="X141" s="96"/>
      <c r="Y141" s="96"/>
      <c r="Z141" s="96"/>
      <c r="AA141" s="96"/>
      <c r="AB141" s="142"/>
      <c r="AC141" s="96"/>
      <c r="AD141" s="96"/>
      <c r="AE141" s="96"/>
      <c r="AF141" s="96"/>
      <c r="AG141" s="96"/>
      <c r="AH141" s="96"/>
    </row>
    <row r="142" spans="1:34" ht="15.75" customHeight="1">
      <c r="A142" s="96"/>
      <c r="B142" s="96"/>
      <c r="C142" s="96"/>
      <c r="D142" s="96"/>
      <c r="E142" s="96"/>
      <c r="F142" s="96"/>
      <c r="G142" s="141"/>
      <c r="H142" s="96"/>
      <c r="I142" s="96"/>
      <c r="J142" s="96"/>
      <c r="K142" s="96"/>
      <c r="L142" s="96"/>
      <c r="M142" s="96"/>
      <c r="N142" s="96"/>
      <c r="O142" s="96"/>
      <c r="P142" s="96"/>
      <c r="Q142" s="96"/>
      <c r="R142" s="96"/>
      <c r="S142" s="96"/>
      <c r="T142" s="142"/>
      <c r="U142" s="142"/>
      <c r="V142" s="96"/>
      <c r="W142" s="96"/>
      <c r="X142" s="96"/>
      <c r="Y142" s="96"/>
      <c r="Z142" s="96"/>
      <c r="AA142" s="96"/>
      <c r="AB142" s="142"/>
      <c r="AC142" s="96"/>
      <c r="AD142" s="96"/>
      <c r="AE142" s="96"/>
      <c r="AF142" s="96"/>
      <c r="AG142" s="96"/>
      <c r="AH142" s="96"/>
    </row>
    <row r="143" spans="1:34" ht="15.75" customHeight="1">
      <c r="A143" s="96"/>
      <c r="B143" s="96"/>
      <c r="C143" s="96"/>
      <c r="D143" s="96"/>
      <c r="E143" s="96"/>
      <c r="F143" s="96"/>
      <c r="G143" s="141"/>
      <c r="H143" s="96"/>
      <c r="I143" s="96"/>
      <c r="J143" s="96"/>
      <c r="K143" s="96"/>
      <c r="L143" s="96"/>
      <c r="M143" s="96"/>
      <c r="N143" s="96"/>
      <c r="O143" s="96"/>
      <c r="P143" s="96"/>
      <c r="Q143" s="96"/>
      <c r="R143" s="96"/>
      <c r="S143" s="96"/>
      <c r="T143" s="142"/>
      <c r="U143" s="142"/>
      <c r="V143" s="96"/>
      <c r="W143" s="96"/>
      <c r="X143" s="96"/>
      <c r="Y143" s="96"/>
      <c r="Z143" s="96"/>
      <c r="AA143" s="96"/>
      <c r="AB143" s="142"/>
      <c r="AC143" s="96"/>
      <c r="AD143" s="96"/>
      <c r="AE143" s="96"/>
      <c r="AF143" s="96"/>
      <c r="AG143" s="96"/>
      <c r="AH143" s="96"/>
    </row>
    <row r="144" spans="1:34" ht="15.75" customHeight="1">
      <c r="A144" s="96"/>
      <c r="B144" s="96"/>
      <c r="C144" s="96"/>
      <c r="D144" s="96"/>
      <c r="E144" s="96"/>
      <c r="F144" s="96"/>
      <c r="G144" s="141"/>
      <c r="H144" s="96"/>
      <c r="I144" s="96"/>
      <c r="J144" s="96"/>
      <c r="K144" s="96"/>
      <c r="L144" s="96"/>
      <c r="M144" s="96"/>
      <c r="N144" s="96"/>
      <c r="O144" s="96"/>
      <c r="P144" s="96"/>
      <c r="Q144" s="96"/>
      <c r="R144" s="96"/>
      <c r="S144" s="96"/>
      <c r="T144" s="142"/>
      <c r="U144" s="142"/>
      <c r="V144" s="96"/>
      <c r="W144" s="96"/>
      <c r="X144" s="96"/>
      <c r="Y144" s="96"/>
      <c r="Z144" s="96"/>
      <c r="AA144" s="96"/>
      <c r="AB144" s="142"/>
      <c r="AC144" s="96"/>
      <c r="AD144" s="96"/>
      <c r="AE144" s="96"/>
      <c r="AF144" s="96"/>
      <c r="AG144" s="96"/>
      <c r="AH144" s="96"/>
    </row>
    <row r="145" spans="1:34" ht="15.75" customHeight="1">
      <c r="A145" s="96"/>
      <c r="B145" s="96"/>
      <c r="C145" s="96"/>
      <c r="D145" s="96"/>
      <c r="E145" s="96"/>
      <c r="F145" s="96"/>
      <c r="G145" s="141"/>
      <c r="H145" s="96"/>
      <c r="I145" s="96"/>
      <c r="J145" s="96"/>
      <c r="K145" s="96"/>
      <c r="L145" s="96"/>
      <c r="M145" s="96"/>
      <c r="N145" s="96"/>
      <c r="O145" s="96"/>
      <c r="P145" s="96"/>
      <c r="Q145" s="96"/>
      <c r="R145" s="96"/>
      <c r="S145" s="96"/>
      <c r="T145" s="142"/>
      <c r="U145" s="142"/>
      <c r="V145" s="96"/>
      <c r="W145" s="96"/>
      <c r="X145" s="96"/>
      <c r="Y145" s="96"/>
      <c r="Z145" s="96"/>
      <c r="AA145" s="96"/>
      <c r="AB145" s="142"/>
      <c r="AC145" s="96"/>
      <c r="AD145" s="96"/>
      <c r="AE145" s="96"/>
      <c r="AF145" s="96"/>
      <c r="AG145" s="96"/>
      <c r="AH145" s="96"/>
    </row>
    <row r="146" spans="1:34" ht="15.75" customHeight="1">
      <c r="A146" s="96"/>
      <c r="B146" s="96"/>
      <c r="C146" s="96"/>
      <c r="D146" s="96"/>
      <c r="E146" s="96"/>
      <c r="F146" s="96"/>
      <c r="G146" s="141"/>
      <c r="H146" s="96"/>
      <c r="I146" s="96"/>
      <c r="J146" s="96"/>
      <c r="K146" s="96"/>
      <c r="L146" s="96"/>
      <c r="M146" s="96"/>
      <c r="N146" s="96"/>
      <c r="O146" s="96"/>
      <c r="P146" s="96"/>
      <c r="Q146" s="96"/>
      <c r="R146" s="96"/>
      <c r="S146" s="96"/>
      <c r="T146" s="142"/>
      <c r="U146" s="142"/>
      <c r="V146" s="96"/>
      <c r="W146" s="96"/>
      <c r="X146" s="96"/>
      <c r="Y146" s="96"/>
      <c r="Z146" s="96"/>
      <c r="AA146" s="96"/>
      <c r="AB146" s="142"/>
      <c r="AC146" s="96"/>
      <c r="AD146" s="96"/>
      <c r="AE146" s="96"/>
      <c r="AF146" s="96"/>
      <c r="AG146" s="96"/>
      <c r="AH146" s="96"/>
    </row>
    <row r="147" spans="1:34" ht="15.75" customHeight="1">
      <c r="A147" s="96"/>
      <c r="B147" s="96"/>
      <c r="C147" s="96"/>
      <c r="D147" s="96"/>
      <c r="E147" s="96"/>
      <c r="F147" s="96"/>
      <c r="G147" s="141"/>
      <c r="H147" s="96"/>
      <c r="I147" s="96"/>
      <c r="J147" s="96"/>
      <c r="K147" s="96"/>
      <c r="L147" s="96"/>
      <c r="M147" s="96"/>
      <c r="N147" s="96"/>
      <c r="O147" s="96"/>
      <c r="P147" s="96"/>
      <c r="Q147" s="96"/>
      <c r="R147" s="96"/>
      <c r="S147" s="96"/>
      <c r="T147" s="142"/>
      <c r="U147" s="142"/>
      <c r="V147" s="96"/>
      <c r="W147" s="96"/>
      <c r="X147" s="96"/>
      <c r="Y147" s="96"/>
      <c r="Z147" s="96"/>
      <c r="AA147" s="96"/>
      <c r="AB147" s="142"/>
      <c r="AC147" s="96"/>
      <c r="AD147" s="96"/>
      <c r="AE147" s="96"/>
      <c r="AF147" s="96"/>
      <c r="AG147" s="96"/>
      <c r="AH147" s="96"/>
    </row>
    <row r="148" spans="1:34" ht="15.75" customHeight="1">
      <c r="A148" s="96"/>
      <c r="B148" s="96"/>
      <c r="C148" s="96"/>
      <c r="D148" s="96"/>
      <c r="E148" s="96"/>
      <c r="F148" s="96"/>
      <c r="G148" s="141"/>
      <c r="H148" s="96"/>
      <c r="I148" s="96"/>
      <c r="J148" s="96"/>
      <c r="K148" s="96"/>
      <c r="L148" s="96"/>
      <c r="M148" s="96"/>
      <c r="N148" s="96"/>
      <c r="O148" s="96"/>
      <c r="P148" s="96"/>
      <c r="Q148" s="96"/>
      <c r="R148" s="96"/>
      <c r="S148" s="96"/>
      <c r="T148" s="142"/>
      <c r="U148" s="142"/>
      <c r="V148" s="96"/>
      <c r="W148" s="96"/>
      <c r="X148" s="96"/>
      <c r="Y148" s="96"/>
      <c r="Z148" s="96"/>
      <c r="AA148" s="96"/>
      <c r="AB148" s="142"/>
      <c r="AC148" s="96"/>
      <c r="AD148" s="96"/>
      <c r="AE148" s="96"/>
      <c r="AF148" s="96"/>
      <c r="AG148" s="96"/>
      <c r="AH148" s="96"/>
    </row>
    <row r="149" spans="1:34" ht="15.75" customHeight="1">
      <c r="A149" s="96"/>
      <c r="B149" s="96"/>
      <c r="C149" s="96"/>
      <c r="D149" s="96"/>
      <c r="E149" s="96"/>
      <c r="F149" s="96"/>
      <c r="G149" s="141"/>
      <c r="H149" s="96"/>
      <c r="I149" s="96"/>
      <c r="J149" s="96"/>
      <c r="K149" s="96"/>
      <c r="L149" s="96"/>
      <c r="M149" s="96"/>
      <c r="N149" s="96"/>
      <c r="O149" s="96"/>
      <c r="P149" s="96"/>
      <c r="Q149" s="96"/>
      <c r="R149" s="96"/>
      <c r="S149" s="96"/>
      <c r="T149" s="142"/>
      <c r="U149" s="142"/>
      <c r="V149" s="96"/>
      <c r="W149" s="96"/>
      <c r="X149" s="96"/>
      <c r="Y149" s="96"/>
      <c r="Z149" s="96"/>
      <c r="AA149" s="96"/>
      <c r="AB149" s="142"/>
      <c r="AC149" s="96"/>
      <c r="AD149" s="96"/>
      <c r="AE149" s="96"/>
      <c r="AF149" s="96"/>
      <c r="AG149" s="96"/>
      <c r="AH149" s="96"/>
    </row>
    <row r="150" spans="1:34" ht="15.75" customHeight="1">
      <c r="A150" s="96"/>
      <c r="B150" s="96"/>
      <c r="C150" s="96"/>
      <c r="D150" s="96"/>
      <c r="E150" s="96"/>
      <c r="F150" s="96"/>
      <c r="G150" s="141"/>
      <c r="H150" s="96"/>
      <c r="I150" s="96"/>
      <c r="J150" s="96"/>
      <c r="K150" s="96"/>
      <c r="L150" s="96"/>
      <c r="M150" s="96"/>
      <c r="N150" s="96"/>
      <c r="O150" s="96"/>
      <c r="P150" s="96"/>
      <c r="Q150" s="96"/>
      <c r="R150" s="96"/>
      <c r="S150" s="96"/>
      <c r="T150" s="142"/>
      <c r="U150" s="142"/>
      <c r="V150" s="96"/>
      <c r="W150" s="96"/>
      <c r="X150" s="96"/>
      <c r="Y150" s="96"/>
      <c r="Z150" s="96"/>
      <c r="AA150" s="96"/>
      <c r="AB150" s="142"/>
      <c r="AC150" s="96"/>
      <c r="AD150" s="96"/>
      <c r="AE150" s="96"/>
      <c r="AF150" s="96"/>
      <c r="AG150" s="96"/>
      <c r="AH150" s="96"/>
    </row>
    <row r="151" spans="1:34" ht="15.75" customHeight="1">
      <c r="A151" s="96"/>
      <c r="B151" s="96"/>
      <c r="C151" s="96"/>
      <c r="D151" s="96"/>
      <c r="E151" s="96"/>
      <c r="F151" s="96"/>
      <c r="G151" s="141"/>
      <c r="H151" s="96"/>
      <c r="I151" s="96"/>
      <c r="J151" s="96"/>
      <c r="K151" s="96"/>
      <c r="L151" s="96"/>
      <c r="M151" s="96"/>
      <c r="N151" s="96"/>
      <c r="O151" s="96"/>
      <c r="P151" s="96"/>
      <c r="Q151" s="96"/>
      <c r="R151" s="96"/>
      <c r="S151" s="96"/>
      <c r="T151" s="142"/>
      <c r="U151" s="142"/>
      <c r="V151" s="96"/>
      <c r="W151" s="96"/>
      <c r="X151" s="96"/>
      <c r="Y151" s="96"/>
      <c r="Z151" s="96"/>
      <c r="AA151" s="96"/>
      <c r="AB151" s="142"/>
      <c r="AC151" s="96"/>
      <c r="AD151" s="96"/>
      <c r="AE151" s="96"/>
      <c r="AF151" s="96"/>
      <c r="AG151" s="96"/>
      <c r="AH151" s="96"/>
    </row>
    <row r="152" spans="1:34" ht="15.75" customHeight="1">
      <c r="A152" s="96"/>
      <c r="B152" s="96"/>
      <c r="C152" s="96"/>
      <c r="D152" s="96"/>
      <c r="E152" s="96"/>
      <c r="F152" s="96"/>
      <c r="G152" s="141"/>
      <c r="H152" s="96"/>
      <c r="I152" s="96"/>
      <c r="J152" s="96"/>
      <c r="K152" s="96"/>
      <c r="L152" s="96"/>
      <c r="M152" s="96"/>
      <c r="N152" s="96"/>
      <c r="O152" s="96"/>
      <c r="P152" s="96"/>
      <c r="Q152" s="96"/>
      <c r="R152" s="96"/>
      <c r="S152" s="96"/>
      <c r="T152" s="142"/>
      <c r="U152" s="142"/>
      <c r="V152" s="96"/>
      <c r="W152" s="96"/>
      <c r="X152" s="96"/>
      <c r="Y152" s="96"/>
      <c r="Z152" s="96"/>
      <c r="AA152" s="96"/>
      <c r="AB152" s="142"/>
      <c r="AC152" s="96"/>
      <c r="AD152" s="96"/>
      <c r="AE152" s="96"/>
      <c r="AF152" s="96"/>
      <c r="AG152" s="96"/>
      <c r="AH152" s="96"/>
    </row>
    <row r="153" spans="1:34" ht="15.75" customHeight="1">
      <c r="A153" s="96"/>
      <c r="B153" s="96"/>
      <c r="C153" s="96"/>
      <c r="D153" s="96"/>
      <c r="E153" s="96"/>
      <c r="F153" s="96"/>
      <c r="G153" s="141"/>
      <c r="H153" s="96"/>
      <c r="I153" s="96"/>
      <c r="J153" s="96"/>
      <c r="K153" s="96"/>
      <c r="L153" s="96"/>
      <c r="M153" s="96"/>
      <c r="N153" s="96"/>
      <c r="O153" s="96"/>
      <c r="P153" s="96"/>
      <c r="Q153" s="96"/>
      <c r="R153" s="96"/>
      <c r="S153" s="96"/>
      <c r="T153" s="142"/>
      <c r="U153" s="142"/>
      <c r="V153" s="96"/>
      <c r="W153" s="96"/>
      <c r="X153" s="96"/>
      <c r="Y153" s="96"/>
      <c r="Z153" s="96"/>
      <c r="AA153" s="96"/>
      <c r="AB153" s="142"/>
      <c r="AC153" s="96"/>
      <c r="AD153" s="96"/>
      <c r="AE153" s="96"/>
      <c r="AF153" s="96"/>
      <c r="AG153" s="96"/>
      <c r="AH153" s="96"/>
    </row>
    <row r="154" spans="1:34" ht="15.75" customHeight="1">
      <c r="A154" s="96"/>
      <c r="B154" s="96"/>
      <c r="C154" s="96"/>
      <c r="D154" s="96"/>
      <c r="E154" s="96"/>
      <c r="F154" s="96"/>
      <c r="G154" s="141"/>
      <c r="H154" s="96"/>
      <c r="I154" s="96"/>
      <c r="J154" s="96"/>
      <c r="K154" s="96"/>
      <c r="L154" s="96"/>
      <c r="M154" s="96"/>
      <c r="N154" s="96"/>
      <c r="O154" s="96"/>
      <c r="P154" s="96"/>
      <c r="Q154" s="96"/>
      <c r="R154" s="96"/>
      <c r="S154" s="96"/>
      <c r="T154" s="142"/>
      <c r="U154" s="142"/>
      <c r="V154" s="96"/>
      <c r="W154" s="96"/>
      <c r="X154" s="96"/>
      <c r="Y154" s="96"/>
      <c r="Z154" s="96"/>
      <c r="AA154" s="96"/>
      <c r="AB154" s="142"/>
      <c r="AC154" s="96"/>
      <c r="AD154" s="96"/>
      <c r="AE154" s="96"/>
      <c r="AF154" s="96"/>
      <c r="AG154" s="96"/>
      <c r="AH154" s="96"/>
    </row>
    <row r="155" spans="1:34" ht="15.75" customHeight="1">
      <c r="A155" s="96"/>
      <c r="B155" s="96"/>
      <c r="C155" s="96"/>
      <c r="D155" s="96"/>
      <c r="E155" s="96"/>
      <c r="F155" s="96"/>
      <c r="G155" s="141"/>
      <c r="H155" s="96"/>
      <c r="I155" s="96"/>
      <c r="J155" s="96"/>
      <c r="K155" s="96"/>
      <c r="L155" s="96"/>
      <c r="M155" s="96"/>
      <c r="N155" s="96"/>
      <c r="O155" s="96"/>
      <c r="P155" s="96"/>
      <c r="Q155" s="96"/>
      <c r="R155" s="96"/>
      <c r="S155" s="96"/>
      <c r="T155" s="142"/>
      <c r="U155" s="142"/>
      <c r="V155" s="96"/>
      <c r="W155" s="96"/>
      <c r="X155" s="96"/>
      <c r="Y155" s="96"/>
      <c r="Z155" s="96"/>
      <c r="AA155" s="96"/>
      <c r="AB155" s="142"/>
      <c r="AC155" s="96"/>
      <c r="AD155" s="96"/>
      <c r="AE155" s="96"/>
      <c r="AF155" s="96"/>
      <c r="AG155" s="96"/>
      <c r="AH155" s="96"/>
    </row>
    <row r="156" spans="1:34" ht="15.75" customHeight="1">
      <c r="A156" s="96"/>
      <c r="B156" s="96"/>
      <c r="C156" s="96"/>
      <c r="D156" s="96"/>
      <c r="E156" s="96"/>
      <c r="F156" s="96"/>
      <c r="G156" s="141"/>
      <c r="H156" s="96"/>
      <c r="I156" s="96"/>
      <c r="J156" s="96"/>
      <c r="K156" s="96"/>
      <c r="L156" s="96"/>
      <c r="M156" s="96"/>
      <c r="N156" s="96"/>
      <c r="O156" s="96"/>
      <c r="P156" s="96"/>
      <c r="Q156" s="96"/>
      <c r="R156" s="96"/>
      <c r="S156" s="96"/>
      <c r="T156" s="142"/>
      <c r="U156" s="142"/>
      <c r="V156" s="96"/>
      <c r="W156" s="96"/>
      <c r="X156" s="96"/>
      <c r="Y156" s="96"/>
      <c r="Z156" s="96"/>
      <c r="AA156" s="96"/>
      <c r="AB156" s="142"/>
      <c r="AC156" s="96"/>
      <c r="AD156" s="96"/>
      <c r="AE156" s="96"/>
      <c r="AF156" s="96"/>
      <c r="AG156" s="96"/>
      <c r="AH156" s="96"/>
    </row>
    <row r="157" spans="1:34" ht="15.75" customHeight="1">
      <c r="A157" s="96"/>
      <c r="B157" s="96"/>
      <c r="C157" s="96"/>
      <c r="D157" s="96"/>
      <c r="E157" s="96"/>
      <c r="F157" s="96"/>
      <c r="G157" s="141"/>
      <c r="H157" s="96"/>
      <c r="I157" s="96"/>
      <c r="J157" s="96"/>
      <c r="K157" s="96"/>
      <c r="L157" s="96"/>
      <c r="M157" s="96"/>
      <c r="N157" s="96"/>
      <c r="O157" s="96"/>
      <c r="P157" s="96"/>
      <c r="Q157" s="96"/>
      <c r="R157" s="96"/>
      <c r="S157" s="96"/>
      <c r="T157" s="142"/>
      <c r="U157" s="142"/>
      <c r="V157" s="96"/>
      <c r="W157" s="96"/>
      <c r="X157" s="96"/>
      <c r="Y157" s="96"/>
      <c r="Z157" s="96"/>
      <c r="AA157" s="96"/>
      <c r="AB157" s="142"/>
      <c r="AC157" s="96"/>
      <c r="AD157" s="96"/>
      <c r="AE157" s="96"/>
      <c r="AF157" s="96"/>
      <c r="AG157" s="96"/>
      <c r="AH157" s="96"/>
    </row>
    <row r="158" spans="1:34" ht="15.75" customHeight="1">
      <c r="A158" s="96"/>
      <c r="B158" s="96"/>
      <c r="C158" s="96"/>
      <c r="D158" s="96"/>
      <c r="E158" s="96"/>
      <c r="F158" s="96"/>
      <c r="G158" s="141"/>
      <c r="H158" s="96"/>
      <c r="I158" s="96"/>
      <c r="J158" s="96"/>
      <c r="K158" s="96"/>
      <c r="L158" s="96"/>
      <c r="M158" s="96"/>
      <c r="N158" s="96"/>
      <c r="O158" s="96"/>
      <c r="P158" s="96"/>
      <c r="Q158" s="96"/>
      <c r="R158" s="96"/>
      <c r="S158" s="96"/>
      <c r="T158" s="142"/>
      <c r="U158" s="142"/>
      <c r="V158" s="96"/>
      <c r="W158" s="96"/>
      <c r="X158" s="96"/>
      <c r="Y158" s="96"/>
      <c r="Z158" s="96"/>
      <c r="AA158" s="96"/>
      <c r="AB158" s="142"/>
      <c r="AC158" s="96"/>
      <c r="AD158" s="96"/>
      <c r="AE158" s="96"/>
      <c r="AF158" s="96"/>
      <c r="AG158" s="96"/>
      <c r="AH158" s="96"/>
    </row>
    <row r="159" spans="1:34" ht="15.75" customHeight="1">
      <c r="A159" s="96"/>
      <c r="B159" s="96"/>
      <c r="C159" s="96"/>
      <c r="D159" s="96"/>
      <c r="E159" s="96"/>
      <c r="F159" s="96"/>
      <c r="G159" s="141"/>
      <c r="H159" s="96"/>
      <c r="I159" s="96"/>
      <c r="J159" s="96"/>
      <c r="K159" s="96"/>
      <c r="L159" s="96"/>
      <c r="M159" s="96"/>
      <c r="N159" s="96"/>
      <c r="O159" s="96"/>
      <c r="P159" s="96"/>
      <c r="Q159" s="96"/>
      <c r="R159" s="96"/>
      <c r="S159" s="96"/>
      <c r="T159" s="142"/>
      <c r="U159" s="142"/>
      <c r="V159" s="96"/>
      <c r="W159" s="96"/>
      <c r="X159" s="96"/>
      <c r="Y159" s="96"/>
      <c r="Z159" s="96"/>
      <c r="AA159" s="96"/>
      <c r="AB159" s="142"/>
      <c r="AC159" s="96"/>
      <c r="AD159" s="96"/>
      <c r="AE159" s="96"/>
      <c r="AF159" s="96"/>
      <c r="AG159" s="96"/>
      <c r="AH159" s="96"/>
    </row>
    <row r="160" spans="1:34" ht="15.75" customHeight="1">
      <c r="A160" s="96"/>
      <c r="B160" s="96"/>
      <c r="C160" s="96"/>
      <c r="D160" s="96"/>
      <c r="E160" s="96"/>
      <c r="F160" s="96"/>
      <c r="G160" s="141"/>
      <c r="H160" s="96"/>
      <c r="I160" s="96"/>
      <c r="J160" s="96"/>
      <c r="K160" s="96"/>
      <c r="L160" s="96"/>
      <c r="M160" s="96"/>
      <c r="N160" s="96"/>
      <c r="O160" s="96"/>
      <c r="P160" s="96"/>
      <c r="Q160" s="96"/>
      <c r="R160" s="96"/>
      <c r="S160" s="96"/>
      <c r="T160" s="142"/>
      <c r="U160" s="142"/>
      <c r="V160" s="96"/>
      <c r="W160" s="96"/>
      <c r="X160" s="96"/>
      <c r="Y160" s="96"/>
      <c r="Z160" s="96"/>
      <c r="AA160" s="96"/>
      <c r="AB160" s="142"/>
      <c r="AC160" s="96"/>
      <c r="AD160" s="96"/>
      <c r="AE160" s="96"/>
      <c r="AF160" s="96"/>
      <c r="AG160" s="96"/>
      <c r="AH160" s="96"/>
    </row>
    <row r="161" spans="1:34" ht="15.75" customHeight="1">
      <c r="A161" s="96"/>
      <c r="B161" s="96"/>
      <c r="C161" s="96"/>
      <c r="D161" s="96"/>
      <c r="E161" s="96"/>
      <c r="F161" s="96"/>
      <c r="G161" s="141"/>
      <c r="H161" s="96"/>
      <c r="I161" s="96"/>
      <c r="J161" s="96"/>
      <c r="K161" s="96"/>
      <c r="L161" s="96"/>
      <c r="M161" s="96"/>
      <c r="N161" s="96"/>
      <c r="O161" s="96"/>
      <c r="P161" s="96"/>
      <c r="Q161" s="96"/>
      <c r="R161" s="96"/>
      <c r="S161" s="96"/>
      <c r="T161" s="142"/>
      <c r="U161" s="142"/>
      <c r="V161" s="96"/>
      <c r="W161" s="96"/>
      <c r="X161" s="96"/>
      <c r="Y161" s="96"/>
      <c r="Z161" s="96"/>
      <c r="AA161" s="96"/>
      <c r="AB161" s="142"/>
      <c r="AC161" s="96"/>
      <c r="AD161" s="96"/>
      <c r="AE161" s="96"/>
      <c r="AF161" s="96"/>
      <c r="AG161" s="96"/>
      <c r="AH161" s="96"/>
    </row>
    <row r="162" spans="1:34" ht="15.75" customHeight="1">
      <c r="A162" s="96"/>
      <c r="B162" s="96"/>
      <c r="C162" s="96"/>
      <c r="D162" s="96"/>
      <c r="E162" s="96"/>
      <c r="F162" s="96"/>
      <c r="G162" s="141"/>
      <c r="H162" s="96"/>
      <c r="I162" s="96"/>
      <c r="J162" s="96"/>
      <c r="K162" s="96"/>
      <c r="L162" s="96"/>
      <c r="M162" s="96"/>
      <c r="N162" s="96"/>
      <c r="O162" s="96"/>
      <c r="P162" s="96"/>
      <c r="Q162" s="96"/>
      <c r="R162" s="96"/>
      <c r="S162" s="96"/>
      <c r="T162" s="142"/>
      <c r="U162" s="142"/>
      <c r="V162" s="96"/>
      <c r="W162" s="96"/>
      <c r="X162" s="96"/>
      <c r="Y162" s="96"/>
      <c r="Z162" s="96"/>
      <c r="AA162" s="96"/>
      <c r="AB162" s="142"/>
      <c r="AC162" s="96"/>
      <c r="AD162" s="96"/>
      <c r="AE162" s="96"/>
      <c r="AF162" s="96"/>
      <c r="AG162" s="96"/>
      <c r="AH162" s="96"/>
    </row>
    <row r="163" spans="1:34" ht="15.75" customHeight="1">
      <c r="A163" s="96"/>
      <c r="B163" s="96"/>
      <c r="C163" s="96"/>
      <c r="D163" s="96"/>
      <c r="E163" s="96"/>
      <c r="F163" s="96"/>
      <c r="G163" s="141"/>
      <c r="H163" s="96"/>
      <c r="I163" s="96"/>
      <c r="J163" s="96"/>
      <c r="K163" s="96"/>
      <c r="L163" s="96"/>
      <c r="M163" s="96"/>
      <c r="N163" s="96"/>
      <c r="O163" s="96"/>
      <c r="P163" s="96"/>
      <c r="Q163" s="96"/>
      <c r="R163" s="96"/>
      <c r="S163" s="96"/>
      <c r="T163" s="142"/>
      <c r="U163" s="142"/>
      <c r="V163" s="96"/>
      <c r="W163" s="96"/>
      <c r="X163" s="96"/>
      <c r="Y163" s="96"/>
      <c r="Z163" s="96"/>
      <c r="AA163" s="96"/>
      <c r="AB163" s="142"/>
      <c r="AC163" s="96"/>
      <c r="AD163" s="96"/>
      <c r="AE163" s="96"/>
      <c r="AF163" s="96"/>
      <c r="AG163" s="96"/>
      <c r="AH163" s="96"/>
    </row>
    <row r="164" spans="1:34" ht="15.75" customHeight="1">
      <c r="A164" s="96"/>
      <c r="B164" s="96"/>
      <c r="C164" s="96"/>
      <c r="D164" s="96"/>
      <c r="E164" s="96"/>
      <c r="F164" s="96"/>
      <c r="G164" s="141"/>
      <c r="H164" s="96"/>
      <c r="I164" s="96"/>
      <c r="J164" s="96"/>
      <c r="K164" s="96"/>
      <c r="L164" s="96"/>
      <c r="M164" s="96"/>
      <c r="N164" s="96"/>
      <c r="O164" s="96"/>
      <c r="P164" s="96"/>
      <c r="Q164" s="96"/>
      <c r="R164" s="96"/>
      <c r="S164" s="96"/>
      <c r="T164" s="142"/>
      <c r="U164" s="142"/>
      <c r="V164" s="96"/>
      <c r="W164" s="96"/>
      <c r="X164" s="96"/>
      <c r="Y164" s="96"/>
      <c r="Z164" s="96"/>
      <c r="AA164" s="96"/>
      <c r="AB164" s="142"/>
      <c r="AC164" s="96"/>
      <c r="AD164" s="96"/>
      <c r="AE164" s="96"/>
      <c r="AF164" s="96"/>
      <c r="AG164" s="96"/>
      <c r="AH164" s="96"/>
    </row>
    <row r="165" spans="1:34" ht="15.75" customHeight="1">
      <c r="A165" s="96"/>
      <c r="B165" s="96"/>
      <c r="C165" s="96"/>
      <c r="D165" s="96"/>
      <c r="E165" s="96"/>
      <c r="F165" s="96"/>
      <c r="G165" s="141"/>
      <c r="H165" s="96"/>
      <c r="I165" s="96"/>
      <c r="J165" s="96"/>
      <c r="K165" s="96"/>
      <c r="L165" s="96"/>
      <c r="M165" s="96"/>
      <c r="N165" s="96"/>
      <c r="O165" s="96"/>
      <c r="P165" s="96"/>
      <c r="Q165" s="96"/>
      <c r="R165" s="96"/>
      <c r="S165" s="96"/>
      <c r="T165" s="142"/>
      <c r="U165" s="142"/>
      <c r="V165" s="96"/>
      <c r="W165" s="96"/>
      <c r="X165" s="96"/>
      <c r="Y165" s="96"/>
      <c r="Z165" s="96"/>
      <c r="AA165" s="96"/>
      <c r="AB165" s="142"/>
      <c r="AC165" s="96"/>
      <c r="AD165" s="96"/>
      <c r="AE165" s="96"/>
      <c r="AF165" s="96"/>
      <c r="AG165" s="96"/>
      <c r="AH165" s="96"/>
    </row>
    <row r="166" spans="1:34" ht="15.75" customHeight="1">
      <c r="A166" s="96"/>
      <c r="B166" s="96"/>
      <c r="C166" s="96"/>
      <c r="D166" s="96"/>
      <c r="E166" s="96"/>
      <c r="F166" s="96"/>
      <c r="G166" s="141"/>
      <c r="H166" s="96"/>
      <c r="I166" s="96"/>
      <c r="J166" s="96"/>
      <c r="K166" s="96"/>
      <c r="L166" s="96"/>
      <c r="M166" s="96"/>
      <c r="N166" s="96"/>
      <c r="O166" s="96"/>
      <c r="P166" s="96"/>
      <c r="Q166" s="96"/>
      <c r="R166" s="96"/>
      <c r="S166" s="96"/>
      <c r="T166" s="142"/>
      <c r="U166" s="142"/>
      <c r="V166" s="96"/>
      <c r="W166" s="96"/>
      <c r="X166" s="96"/>
      <c r="Y166" s="96"/>
      <c r="Z166" s="96"/>
      <c r="AA166" s="96"/>
      <c r="AB166" s="142"/>
      <c r="AC166" s="96"/>
      <c r="AD166" s="96"/>
      <c r="AE166" s="96"/>
      <c r="AF166" s="96"/>
      <c r="AG166" s="96"/>
      <c r="AH166" s="96"/>
    </row>
    <row r="167" spans="1:34" ht="15.75" customHeight="1">
      <c r="A167" s="96"/>
      <c r="B167" s="96"/>
      <c r="C167" s="96"/>
      <c r="D167" s="96"/>
      <c r="E167" s="96"/>
      <c r="F167" s="96"/>
      <c r="G167" s="141"/>
      <c r="H167" s="96"/>
      <c r="I167" s="96"/>
      <c r="J167" s="96"/>
      <c r="K167" s="96"/>
      <c r="L167" s="96"/>
      <c r="M167" s="96"/>
      <c r="N167" s="96"/>
      <c r="O167" s="96"/>
      <c r="P167" s="96"/>
      <c r="Q167" s="96"/>
      <c r="R167" s="96"/>
      <c r="S167" s="96"/>
      <c r="T167" s="142"/>
      <c r="U167" s="142"/>
      <c r="V167" s="96"/>
      <c r="W167" s="96"/>
      <c r="X167" s="96"/>
      <c r="Y167" s="96"/>
      <c r="Z167" s="96"/>
      <c r="AA167" s="96"/>
      <c r="AB167" s="142"/>
      <c r="AC167" s="96"/>
      <c r="AD167" s="96"/>
      <c r="AE167" s="96"/>
      <c r="AF167" s="96"/>
      <c r="AG167" s="96"/>
      <c r="AH167" s="96"/>
    </row>
    <row r="168" spans="1:34" ht="15.75" customHeight="1">
      <c r="A168" s="96"/>
      <c r="B168" s="96"/>
      <c r="C168" s="96"/>
      <c r="D168" s="96"/>
      <c r="E168" s="96"/>
      <c r="F168" s="96"/>
      <c r="G168" s="141"/>
      <c r="H168" s="96"/>
      <c r="I168" s="96"/>
      <c r="J168" s="96"/>
      <c r="K168" s="96"/>
      <c r="L168" s="96"/>
      <c r="M168" s="96"/>
      <c r="N168" s="96"/>
      <c r="O168" s="96"/>
      <c r="P168" s="96"/>
      <c r="Q168" s="96"/>
      <c r="R168" s="96"/>
      <c r="S168" s="96"/>
      <c r="T168" s="142"/>
      <c r="U168" s="142"/>
      <c r="V168" s="96"/>
      <c r="W168" s="96"/>
      <c r="X168" s="96"/>
      <c r="Y168" s="96"/>
      <c r="Z168" s="96"/>
      <c r="AA168" s="96"/>
      <c r="AB168" s="142"/>
      <c r="AC168" s="96"/>
      <c r="AD168" s="96"/>
      <c r="AE168" s="96"/>
      <c r="AF168" s="96"/>
      <c r="AG168" s="96"/>
      <c r="AH168" s="96"/>
    </row>
    <row r="169" spans="1:34" ht="15.75" customHeight="1">
      <c r="A169" s="96"/>
      <c r="B169" s="96"/>
      <c r="C169" s="96"/>
      <c r="D169" s="96"/>
      <c r="E169" s="96"/>
      <c r="F169" s="96"/>
      <c r="G169" s="141"/>
      <c r="H169" s="96"/>
      <c r="I169" s="96"/>
      <c r="J169" s="96"/>
      <c r="K169" s="96"/>
      <c r="L169" s="96"/>
      <c r="M169" s="96"/>
      <c r="N169" s="96"/>
      <c r="O169" s="96"/>
      <c r="P169" s="96"/>
      <c r="Q169" s="96"/>
      <c r="R169" s="96"/>
      <c r="S169" s="96"/>
      <c r="T169" s="142"/>
      <c r="U169" s="142"/>
      <c r="V169" s="96"/>
      <c r="W169" s="96"/>
      <c r="X169" s="96"/>
      <c r="Y169" s="96"/>
      <c r="Z169" s="96"/>
      <c r="AA169" s="96"/>
      <c r="AB169" s="142"/>
      <c r="AC169" s="96"/>
      <c r="AD169" s="96"/>
      <c r="AE169" s="96"/>
      <c r="AF169" s="96"/>
      <c r="AG169" s="96"/>
      <c r="AH169" s="96"/>
    </row>
    <row r="170" spans="1:34" ht="15.75" customHeight="1">
      <c r="A170" s="96"/>
      <c r="B170" s="96"/>
      <c r="C170" s="96"/>
      <c r="D170" s="96"/>
      <c r="E170" s="96"/>
      <c r="F170" s="96"/>
      <c r="G170" s="141"/>
      <c r="H170" s="96"/>
      <c r="I170" s="96"/>
      <c r="J170" s="96"/>
      <c r="K170" s="96"/>
      <c r="L170" s="96"/>
      <c r="M170" s="96"/>
      <c r="N170" s="96"/>
      <c r="O170" s="96"/>
      <c r="P170" s="96"/>
      <c r="Q170" s="96"/>
      <c r="R170" s="96"/>
      <c r="S170" s="96"/>
      <c r="T170" s="142"/>
      <c r="U170" s="142"/>
      <c r="V170" s="96"/>
      <c r="W170" s="96"/>
      <c r="X170" s="96"/>
      <c r="Y170" s="96"/>
      <c r="Z170" s="96"/>
      <c r="AA170" s="96"/>
      <c r="AB170" s="142"/>
      <c r="AC170" s="96"/>
      <c r="AD170" s="96"/>
      <c r="AE170" s="96"/>
      <c r="AF170" s="96"/>
      <c r="AG170" s="96"/>
      <c r="AH170" s="96"/>
    </row>
    <row r="171" spans="1:34" ht="15.75" customHeight="1">
      <c r="A171" s="96"/>
      <c r="B171" s="96"/>
      <c r="C171" s="96"/>
      <c r="D171" s="96"/>
      <c r="E171" s="96"/>
      <c r="F171" s="96"/>
      <c r="G171" s="141"/>
      <c r="H171" s="96"/>
      <c r="I171" s="96"/>
      <c r="J171" s="96"/>
      <c r="K171" s="96"/>
      <c r="L171" s="96"/>
      <c r="M171" s="96"/>
      <c r="N171" s="96"/>
      <c r="O171" s="96"/>
      <c r="P171" s="96"/>
      <c r="Q171" s="96"/>
      <c r="R171" s="96"/>
      <c r="S171" s="96"/>
      <c r="T171" s="142"/>
      <c r="U171" s="142"/>
      <c r="V171" s="96"/>
      <c r="W171" s="96"/>
      <c r="X171" s="96"/>
      <c r="Y171" s="96"/>
      <c r="Z171" s="96"/>
      <c r="AA171" s="96"/>
      <c r="AB171" s="142"/>
      <c r="AC171" s="96"/>
      <c r="AD171" s="96"/>
      <c r="AE171" s="96"/>
      <c r="AF171" s="96"/>
      <c r="AG171" s="96"/>
      <c r="AH171" s="96"/>
    </row>
    <row r="172" spans="1:34" ht="15.75" customHeight="1">
      <c r="A172" s="96"/>
      <c r="B172" s="96"/>
      <c r="C172" s="96"/>
      <c r="D172" s="96"/>
      <c r="E172" s="96"/>
      <c r="F172" s="96"/>
      <c r="G172" s="141"/>
      <c r="H172" s="96"/>
      <c r="I172" s="96"/>
      <c r="J172" s="96"/>
      <c r="K172" s="96"/>
      <c r="L172" s="96"/>
      <c r="M172" s="96"/>
      <c r="N172" s="96"/>
      <c r="O172" s="96"/>
      <c r="P172" s="96"/>
      <c r="Q172" s="96"/>
      <c r="R172" s="96"/>
      <c r="S172" s="96"/>
      <c r="T172" s="142"/>
      <c r="U172" s="142"/>
      <c r="V172" s="96"/>
      <c r="W172" s="96"/>
      <c r="X172" s="96"/>
      <c r="Y172" s="96"/>
      <c r="Z172" s="96"/>
      <c r="AA172" s="96"/>
      <c r="AB172" s="142"/>
      <c r="AC172" s="96"/>
      <c r="AD172" s="96"/>
      <c r="AE172" s="96"/>
      <c r="AF172" s="96"/>
      <c r="AG172" s="96"/>
      <c r="AH172" s="96"/>
    </row>
    <row r="173" spans="1:34" ht="15.75" customHeight="1">
      <c r="A173" s="96"/>
      <c r="B173" s="96"/>
      <c r="C173" s="96"/>
      <c r="D173" s="96"/>
      <c r="E173" s="96"/>
      <c r="F173" s="96"/>
      <c r="G173" s="141"/>
      <c r="H173" s="96"/>
      <c r="I173" s="96"/>
      <c r="J173" s="96"/>
      <c r="K173" s="96"/>
      <c r="L173" s="96"/>
      <c r="M173" s="96"/>
      <c r="N173" s="96"/>
      <c r="O173" s="96"/>
      <c r="P173" s="96"/>
      <c r="Q173" s="96"/>
      <c r="R173" s="96"/>
      <c r="S173" s="96"/>
      <c r="T173" s="142"/>
      <c r="U173" s="142"/>
      <c r="V173" s="96"/>
      <c r="W173" s="96"/>
      <c r="X173" s="96"/>
      <c r="Y173" s="96"/>
      <c r="Z173" s="96"/>
      <c r="AA173" s="96"/>
      <c r="AB173" s="142"/>
      <c r="AC173" s="96"/>
      <c r="AD173" s="96"/>
      <c r="AE173" s="96"/>
      <c r="AF173" s="96"/>
      <c r="AG173" s="96"/>
      <c r="AH173" s="96"/>
    </row>
    <row r="174" spans="1:34" ht="15.75" customHeight="1">
      <c r="A174" s="96"/>
      <c r="B174" s="96"/>
      <c r="C174" s="96"/>
      <c r="D174" s="96"/>
      <c r="E174" s="96"/>
      <c r="F174" s="96"/>
      <c r="G174" s="141"/>
      <c r="H174" s="96"/>
      <c r="I174" s="96"/>
      <c r="J174" s="96"/>
      <c r="K174" s="96"/>
      <c r="L174" s="96"/>
      <c r="M174" s="96"/>
      <c r="N174" s="96"/>
      <c r="O174" s="96"/>
      <c r="P174" s="96"/>
      <c r="Q174" s="96"/>
      <c r="R174" s="96"/>
      <c r="S174" s="96"/>
      <c r="T174" s="142"/>
      <c r="U174" s="142"/>
      <c r="V174" s="96"/>
      <c r="W174" s="96"/>
      <c r="X174" s="96"/>
      <c r="Y174" s="96"/>
      <c r="Z174" s="96"/>
      <c r="AA174" s="96"/>
      <c r="AB174" s="142"/>
      <c r="AC174" s="96"/>
      <c r="AD174" s="96"/>
      <c r="AE174" s="96"/>
      <c r="AF174" s="96"/>
      <c r="AG174" s="96"/>
      <c r="AH174" s="96"/>
    </row>
    <row r="175" spans="1:34" ht="15.75" customHeight="1">
      <c r="A175" s="96"/>
      <c r="B175" s="96"/>
      <c r="C175" s="96"/>
      <c r="D175" s="96"/>
      <c r="E175" s="96"/>
      <c r="F175" s="96"/>
      <c r="G175" s="141"/>
      <c r="H175" s="96"/>
      <c r="I175" s="96"/>
      <c r="J175" s="96"/>
      <c r="K175" s="96"/>
      <c r="L175" s="96"/>
      <c r="M175" s="96"/>
      <c r="N175" s="96"/>
      <c r="O175" s="96"/>
      <c r="P175" s="96"/>
      <c r="Q175" s="96"/>
      <c r="R175" s="96"/>
      <c r="S175" s="96"/>
      <c r="T175" s="142"/>
      <c r="U175" s="142"/>
      <c r="V175" s="96"/>
      <c r="W175" s="96"/>
      <c r="X175" s="96"/>
      <c r="Y175" s="96"/>
      <c r="Z175" s="96"/>
      <c r="AA175" s="96"/>
      <c r="AB175" s="142"/>
      <c r="AC175" s="96"/>
      <c r="AD175" s="96"/>
      <c r="AE175" s="96"/>
      <c r="AF175" s="96"/>
      <c r="AG175" s="96"/>
      <c r="AH175" s="96"/>
    </row>
    <row r="176" spans="1:34" ht="15.75" customHeight="1">
      <c r="A176" s="96"/>
      <c r="B176" s="96"/>
      <c r="C176" s="96"/>
      <c r="D176" s="96"/>
      <c r="E176" s="96"/>
      <c r="F176" s="96"/>
      <c r="G176" s="141"/>
      <c r="H176" s="96"/>
      <c r="I176" s="96"/>
      <c r="J176" s="96"/>
      <c r="K176" s="96"/>
      <c r="L176" s="96"/>
      <c r="M176" s="96"/>
      <c r="N176" s="96"/>
      <c r="O176" s="96"/>
      <c r="P176" s="96"/>
      <c r="Q176" s="96"/>
      <c r="R176" s="96"/>
      <c r="S176" s="96"/>
      <c r="T176" s="142"/>
      <c r="U176" s="142"/>
      <c r="V176" s="96"/>
      <c r="W176" s="96"/>
      <c r="X176" s="96"/>
      <c r="Y176" s="96"/>
      <c r="Z176" s="96"/>
      <c r="AA176" s="96"/>
      <c r="AB176" s="142"/>
      <c r="AC176" s="96"/>
      <c r="AD176" s="96"/>
      <c r="AE176" s="96"/>
      <c r="AF176" s="96"/>
      <c r="AG176" s="96"/>
      <c r="AH176" s="96"/>
    </row>
    <row r="177" spans="1:34" ht="15.75" customHeight="1">
      <c r="A177" s="96"/>
      <c r="B177" s="96"/>
      <c r="C177" s="96"/>
      <c r="D177" s="96"/>
      <c r="E177" s="96"/>
      <c r="F177" s="96"/>
      <c r="G177" s="141"/>
      <c r="H177" s="96"/>
      <c r="I177" s="96"/>
      <c r="J177" s="96"/>
      <c r="K177" s="96"/>
      <c r="L177" s="96"/>
      <c r="M177" s="96"/>
      <c r="N177" s="96"/>
      <c r="O177" s="96"/>
      <c r="P177" s="96"/>
      <c r="Q177" s="96"/>
      <c r="R177" s="96"/>
      <c r="S177" s="96"/>
      <c r="T177" s="142"/>
      <c r="U177" s="142"/>
      <c r="V177" s="96"/>
      <c r="W177" s="96"/>
      <c r="X177" s="96"/>
      <c r="Y177" s="96"/>
      <c r="Z177" s="96"/>
      <c r="AA177" s="96"/>
      <c r="AB177" s="142"/>
      <c r="AC177" s="96"/>
      <c r="AD177" s="96"/>
      <c r="AE177" s="96"/>
      <c r="AF177" s="96"/>
      <c r="AG177" s="96"/>
      <c r="AH177" s="96"/>
    </row>
    <row r="178" spans="1:34" ht="15.75" customHeight="1">
      <c r="A178" s="96"/>
      <c r="B178" s="96"/>
      <c r="C178" s="96"/>
      <c r="D178" s="96"/>
      <c r="E178" s="96"/>
      <c r="F178" s="96"/>
      <c r="G178" s="141"/>
      <c r="H178" s="96"/>
      <c r="I178" s="96"/>
      <c r="J178" s="96"/>
      <c r="K178" s="96"/>
      <c r="L178" s="96"/>
      <c r="M178" s="96"/>
      <c r="N178" s="96"/>
      <c r="O178" s="96"/>
      <c r="P178" s="96"/>
      <c r="Q178" s="96"/>
      <c r="R178" s="96"/>
      <c r="S178" s="96"/>
      <c r="T178" s="142"/>
      <c r="U178" s="142"/>
      <c r="V178" s="96"/>
      <c r="W178" s="96"/>
      <c r="X178" s="96"/>
      <c r="Y178" s="96"/>
      <c r="Z178" s="96"/>
      <c r="AA178" s="96"/>
      <c r="AB178" s="142"/>
      <c r="AC178" s="96"/>
      <c r="AD178" s="96"/>
      <c r="AE178" s="96"/>
      <c r="AF178" s="96"/>
      <c r="AG178" s="96"/>
      <c r="AH178" s="96"/>
    </row>
    <row r="179" spans="1:34" ht="15.75" customHeight="1">
      <c r="A179" s="96"/>
      <c r="B179" s="96"/>
      <c r="C179" s="96"/>
      <c r="D179" s="96"/>
      <c r="E179" s="96"/>
      <c r="F179" s="96"/>
      <c r="G179" s="141"/>
      <c r="H179" s="96"/>
      <c r="I179" s="96"/>
      <c r="J179" s="96"/>
      <c r="K179" s="96"/>
      <c r="L179" s="96"/>
      <c r="M179" s="96"/>
      <c r="N179" s="96"/>
      <c r="O179" s="96"/>
      <c r="P179" s="96"/>
      <c r="Q179" s="96"/>
      <c r="R179" s="96"/>
      <c r="S179" s="96"/>
      <c r="T179" s="142"/>
      <c r="U179" s="142"/>
      <c r="V179" s="96"/>
      <c r="W179" s="96"/>
      <c r="X179" s="96"/>
      <c r="Y179" s="96"/>
      <c r="Z179" s="96"/>
      <c r="AA179" s="96"/>
      <c r="AB179" s="142"/>
      <c r="AC179" s="96"/>
      <c r="AD179" s="96"/>
      <c r="AE179" s="96"/>
      <c r="AF179" s="96"/>
      <c r="AG179" s="96"/>
      <c r="AH179" s="96"/>
    </row>
    <row r="180" spans="1:34" ht="15.75" customHeight="1">
      <c r="A180" s="96"/>
      <c r="B180" s="96"/>
      <c r="C180" s="96"/>
      <c r="D180" s="96"/>
      <c r="E180" s="96"/>
      <c r="F180" s="96"/>
      <c r="G180" s="141"/>
      <c r="H180" s="96"/>
      <c r="I180" s="96"/>
      <c r="J180" s="96"/>
      <c r="K180" s="96"/>
      <c r="L180" s="96"/>
      <c r="M180" s="96"/>
      <c r="N180" s="96"/>
      <c r="O180" s="96"/>
      <c r="P180" s="96"/>
      <c r="Q180" s="96"/>
      <c r="R180" s="96"/>
      <c r="S180" s="96"/>
      <c r="T180" s="142"/>
      <c r="U180" s="142"/>
      <c r="V180" s="96"/>
      <c r="W180" s="96"/>
      <c r="X180" s="96"/>
      <c r="Y180" s="96"/>
      <c r="Z180" s="96"/>
      <c r="AA180" s="96"/>
      <c r="AB180" s="142"/>
      <c r="AC180" s="96"/>
      <c r="AD180" s="96"/>
      <c r="AE180" s="96"/>
      <c r="AF180" s="96"/>
      <c r="AG180" s="96"/>
      <c r="AH180" s="96"/>
    </row>
    <row r="181" spans="1:34" ht="15.75" customHeight="1">
      <c r="A181" s="96"/>
      <c r="B181" s="96"/>
      <c r="C181" s="96"/>
      <c r="D181" s="96"/>
      <c r="E181" s="96"/>
      <c r="F181" s="96"/>
      <c r="G181" s="141"/>
      <c r="H181" s="96"/>
      <c r="I181" s="96"/>
      <c r="J181" s="96"/>
      <c r="K181" s="96"/>
      <c r="L181" s="96"/>
      <c r="M181" s="96"/>
      <c r="N181" s="96"/>
      <c r="O181" s="96"/>
      <c r="P181" s="96"/>
      <c r="Q181" s="96"/>
      <c r="R181" s="96"/>
      <c r="S181" s="96"/>
      <c r="T181" s="142"/>
      <c r="U181" s="142"/>
      <c r="V181" s="96"/>
      <c r="W181" s="96"/>
      <c r="X181" s="96"/>
      <c r="Y181" s="96"/>
      <c r="Z181" s="96"/>
      <c r="AA181" s="96"/>
      <c r="AB181" s="142"/>
      <c r="AC181" s="96"/>
      <c r="AD181" s="96"/>
      <c r="AE181" s="96"/>
      <c r="AF181" s="96"/>
      <c r="AG181" s="96"/>
      <c r="AH181" s="96"/>
    </row>
    <row r="182" spans="1:34" ht="15.75" customHeight="1">
      <c r="A182" s="96"/>
      <c r="B182" s="96"/>
      <c r="C182" s="96"/>
      <c r="D182" s="96"/>
      <c r="E182" s="96"/>
      <c r="F182" s="96"/>
      <c r="G182" s="141"/>
      <c r="H182" s="96"/>
      <c r="I182" s="96"/>
      <c r="J182" s="96"/>
      <c r="K182" s="96"/>
      <c r="L182" s="96"/>
      <c r="M182" s="96"/>
      <c r="N182" s="96"/>
      <c r="O182" s="96"/>
      <c r="P182" s="96"/>
      <c r="Q182" s="96"/>
      <c r="R182" s="96"/>
      <c r="S182" s="96"/>
      <c r="T182" s="142"/>
      <c r="U182" s="142"/>
      <c r="V182" s="96"/>
      <c r="W182" s="96"/>
      <c r="X182" s="96"/>
      <c r="Y182" s="96"/>
      <c r="Z182" s="96"/>
      <c r="AA182" s="96"/>
      <c r="AB182" s="142"/>
      <c r="AC182" s="96"/>
      <c r="AD182" s="96"/>
      <c r="AE182" s="96"/>
      <c r="AF182" s="96"/>
      <c r="AG182" s="96"/>
      <c r="AH182" s="96"/>
    </row>
    <row r="183" spans="1:34" ht="15.75" customHeight="1">
      <c r="A183" s="96"/>
      <c r="B183" s="96"/>
      <c r="C183" s="96"/>
      <c r="D183" s="96"/>
      <c r="E183" s="96"/>
      <c r="F183" s="96"/>
      <c r="G183" s="141"/>
      <c r="H183" s="96"/>
      <c r="I183" s="96"/>
      <c r="J183" s="96"/>
      <c r="K183" s="96"/>
      <c r="L183" s="96"/>
      <c r="M183" s="96"/>
      <c r="N183" s="96"/>
      <c r="O183" s="96"/>
      <c r="P183" s="96"/>
      <c r="Q183" s="96"/>
      <c r="R183" s="96"/>
      <c r="S183" s="96"/>
      <c r="T183" s="142"/>
      <c r="U183" s="142"/>
      <c r="V183" s="96"/>
      <c r="W183" s="96"/>
      <c r="X183" s="96"/>
      <c r="Y183" s="96"/>
      <c r="Z183" s="96"/>
      <c r="AA183" s="96"/>
      <c r="AB183" s="142"/>
      <c r="AC183" s="96"/>
      <c r="AD183" s="96"/>
      <c r="AE183" s="96"/>
      <c r="AF183" s="96"/>
      <c r="AG183" s="96"/>
      <c r="AH183" s="96"/>
    </row>
    <row r="184" spans="1:34" ht="15.75" customHeight="1">
      <c r="A184" s="96"/>
      <c r="B184" s="96"/>
      <c r="C184" s="96"/>
      <c r="D184" s="96"/>
      <c r="E184" s="96"/>
      <c r="F184" s="96"/>
      <c r="G184" s="141"/>
      <c r="H184" s="96"/>
      <c r="I184" s="96"/>
      <c r="J184" s="96"/>
      <c r="K184" s="96"/>
      <c r="L184" s="96"/>
      <c r="M184" s="96"/>
      <c r="N184" s="96"/>
      <c r="O184" s="96"/>
      <c r="P184" s="96"/>
      <c r="Q184" s="96"/>
      <c r="R184" s="96"/>
      <c r="S184" s="96"/>
      <c r="T184" s="142"/>
      <c r="U184" s="142"/>
      <c r="V184" s="96"/>
      <c r="W184" s="96"/>
      <c r="X184" s="96"/>
      <c r="Y184" s="96"/>
      <c r="Z184" s="96"/>
      <c r="AA184" s="96"/>
      <c r="AB184" s="142"/>
      <c r="AC184" s="96"/>
      <c r="AD184" s="96"/>
      <c r="AE184" s="96"/>
      <c r="AF184" s="96"/>
      <c r="AG184" s="96"/>
      <c r="AH184" s="96"/>
    </row>
    <row r="185" spans="1:34" ht="15.75" customHeight="1">
      <c r="A185" s="96"/>
      <c r="B185" s="96"/>
      <c r="C185" s="96"/>
      <c r="D185" s="96"/>
      <c r="E185" s="96"/>
      <c r="F185" s="96"/>
      <c r="G185" s="141"/>
      <c r="H185" s="96"/>
      <c r="I185" s="96"/>
      <c r="J185" s="96"/>
      <c r="K185" s="96"/>
      <c r="L185" s="96"/>
      <c r="M185" s="96"/>
      <c r="N185" s="96"/>
      <c r="O185" s="96"/>
      <c r="P185" s="96"/>
      <c r="Q185" s="96"/>
      <c r="R185" s="96"/>
      <c r="S185" s="96"/>
      <c r="T185" s="142"/>
      <c r="U185" s="142"/>
      <c r="V185" s="96"/>
      <c r="W185" s="96"/>
      <c r="X185" s="96"/>
      <c r="Y185" s="96"/>
      <c r="Z185" s="96"/>
      <c r="AA185" s="96"/>
      <c r="AB185" s="142"/>
      <c r="AC185" s="96"/>
      <c r="AD185" s="96"/>
      <c r="AE185" s="96"/>
      <c r="AF185" s="96"/>
      <c r="AG185" s="96"/>
      <c r="AH185" s="96"/>
    </row>
    <row r="186" spans="1:34" ht="15.75" customHeight="1">
      <c r="A186" s="96"/>
      <c r="B186" s="96"/>
      <c r="C186" s="96"/>
      <c r="D186" s="96"/>
      <c r="E186" s="96"/>
      <c r="F186" s="96"/>
      <c r="G186" s="141"/>
      <c r="H186" s="96"/>
      <c r="I186" s="96"/>
      <c r="J186" s="96"/>
      <c r="K186" s="96"/>
      <c r="L186" s="96"/>
      <c r="M186" s="96"/>
      <c r="N186" s="96"/>
      <c r="O186" s="96"/>
      <c r="P186" s="96"/>
      <c r="Q186" s="96"/>
      <c r="R186" s="96"/>
      <c r="S186" s="96"/>
      <c r="T186" s="142"/>
      <c r="U186" s="142"/>
      <c r="V186" s="96"/>
      <c r="W186" s="96"/>
      <c r="X186" s="96"/>
      <c r="Y186" s="96"/>
      <c r="Z186" s="96"/>
      <c r="AA186" s="96"/>
      <c r="AB186" s="142"/>
      <c r="AC186" s="96"/>
      <c r="AD186" s="96"/>
      <c r="AE186" s="96"/>
      <c r="AF186" s="96"/>
      <c r="AG186" s="96"/>
      <c r="AH186" s="96"/>
    </row>
    <row r="187" spans="1:34" ht="15.75" customHeight="1">
      <c r="A187" s="96"/>
      <c r="B187" s="96"/>
      <c r="C187" s="96"/>
      <c r="D187" s="96"/>
      <c r="E187" s="96"/>
      <c r="F187" s="96"/>
      <c r="G187" s="141"/>
      <c r="H187" s="96"/>
      <c r="I187" s="96"/>
      <c r="J187" s="96"/>
      <c r="K187" s="96"/>
      <c r="L187" s="96"/>
      <c r="M187" s="96"/>
      <c r="N187" s="96"/>
      <c r="O187" s="96"/>
      <c r="P187" s="96"/>
      <c r="Q187" s="96"/>
      <c r="R187" s="96"/>
      <c r="S187" s="96"/>
      <c r="T187" s="142"/>
      <c r="U187" s="142"/>
      <c r="V187" s="96"/>
      <c r="W187" s="96"/>
      <c r="X187" s="96"/>
      <c r="Y187" s="96"/>
      <c r="Z187" s="96"/>
      <c r="AA187" s="96"/>
      <c r="AB187" s="142"/>
      <c r="AC187" s="96"/>
      <c r="AD187" s="96"/>
      <c r="AE187" s="96"/>
      <c r="AF187" s="96"/>
      <c r="AG187" s="96"/>
      <c r="AH187" s="96"/>
    </row>
    <row r="188" spans="1:34" ht="15.75" customHeight="1">
      <c r="A188" s="96"/>
      <c r="B188" s="96"/>
      <c r="C188" s="96"/>
      <c r="D188" s="96"/>
      <c r="E188" s="96"/>
      <c r="F188" s="96"/>
      <c r="G188" s="141"/>
      <c r="H188" s="96"/>
      <c r="I188" s="96"/>
      <c r="J188" s="96"/>
      <c r="K188" s="96"/>
      <c r="L188" s="96"/>
      <c r="M188" s="96"/>
      <c r="N188" s="96"/>
      <c r="O188" s="96"/>
      <c r="P188" s="96"/>
      <c r="Q188" s="96"/>
      <c r="R188" s="96"/>
      <c r="S188" s="96"/>
      <c r="T188" s="142"/>
      <c r="U188" s="142"/>
      <c r="V188" s="96"/>
      <c r="W188" s="96"/>
      <c r="X188" s="96"/>
      <c r="Y188" s="96"/>
      <c r="Z188" s="96"/>
      <c r="AA188" s="96"/>
      <c r="AB188" s="142"/>
      <c r="AC188" s="96"/>
      <c r="AD188" s="96"/>
      <c r="AE188" s="96"/>
      <c r="AF188" s="96"/>
      <c r="AG188" s="96"/>
      <c r="AH188" s="96"/>
    </row>
    <row r="189" spans="1:34" ht="15.75" customHeight="1">
      <c r="A189" s="96"/>
      <c r="B189" s="96"/>
      <c r="C189" s="96"/>
      <c r="D189" s="96"/>
      <c r="E189" s="96"/>
      <c r="F189" s="96"/>
      <c r="G189" s="141"/>
      <c r="H189" s="96"/>
      <c r="I189" s="96"/>
      <c r="J189" s="96"/>
      <c r="K189" s="96"/>
      <c r="L189" s="96"/>
      <c r="M189" s="96"/>
      <c r="N189" s="96"/>
      <c r="O189" s="96"/>
      <c r="P189" s="96"/>
      <c r="Q189" s="96"/>
      <c r="R189" s="96"/>
      <c r="S189" s="96"/>
      <c r="T189" s="142"/>
      <c r="U189" s="142"/>
      <c r="V189" s="96"/>
      <c r="W189" s="96"/>
      <c r="X189" s="96"/>
      <c r="Y189" s="96"/>
      <c r="Z189" s="96"/>
      <c r="AA189" s="96"/>
      <c r="AB189" s="142"/>
      <c r="AC189" s="96"/>
      <c r="AD189" s="96"/>
      <c r="AE189" s="96"/>
      <c r="AF189" s="96"/>
      <c r="AG189" s="96"/>
      <c r="AH189" s="96"/>
    </row>
    <row r="190" spans="1:34" ht="15.75" customHeight="1">
      <c r="A190" s="96"/>
      <c r="B190" s="96"/>
      <c r="C190" s="96"/>
      <c r="D190" s="96"/>
      <c r="E190" s="96"/>
      <c r="F190" s="96"/>
      <c r="G190" s="141"/>
      <c r="H190" s="96"/>
      <c r="I190" s="96"/>
      <c r="J190" s="96"/>
      <c r="K190" s="96"/>
      <c r="L190" s="96"/>
      <c r="M190" s="96"/>
      <c r="N190" s="96"/>
      <c r="O190" s="96"/>
      <c r="P190" s="96"/>
      <c r="Q190" s="96"/>
      <c r="R190" s="96"/>
      <c r="S190" s="96"/>
      <c r="T190" s="142"/>
      <c r="U190" s="142"/>
      <c r="V190" s="96"/>
      <c r="W190" s="96"/>
      <c r="X190" s="96"/>
      <c r="Y190" s="96"/>
      <c r="Z190" s="96"/>
      <c r="AA190" s="96"/>
      <c r="AB190" s="142"/>
      <c r="AC190" s="96"/>
      <c r="AD190" s="96"/>
      <c r="AE190" s="96"/>
      <c r="AF190" s="96"/>
      <c r="AG190" s="96"/>
      <c r="AH190" s="96"/>
    </row>
    <row r="191" spans="1:34" ht="15.75" customHeight="1">
      <c r="A191" s="96"/>
      <c r="B191" s="96"/>
      <c r="C191" s="96"/>
      <c r="D191" s="96"/>
      <c r="E191" s="96"/>
      <c r="F191" s="96"/>
      <c r="G191" s="141"/>
      <c r="H191" s="96"/>
      <c r="I191" s="96"/>
      <c r="J191" s="96"/>
      <c r="K191" s="96"/>
      <c r="L191" s="96"/>
      <c r="M191" s="96"/>
      <c r="N191" s="96"/>
      <c r="O191" s="96"/>
      <c r="P191" s="96"/>
      <c r="Q191" s="96"/>
      <c r="R191" s="96"/>
      <c r="S191" s="96"/>
      <c r="T191" s="142"/>
      <c r="U191" s="142"/>
      <c r="V191" s="96"/>
      <c r="W191" s="96"/>
      <c r="X191" s="96"/>
      <c r="Y191" s="96"/>
      <c r="Z191" s="96"/>
      <c r="AA191" s="96"/>
      <c r="AB191" s="142"/>
      <c r="AC191" s="96"/>
      <c r="AD191" s="96"/>
      <c r="AE191" s="96"/>
      <c r="AF191" s="96"/>
      <c r="AG191" s="96"/>
      <c r="AH191" s="96"/>
    </row>
    <row r="192" spans="1:34" ht="15.75" customHeight="1">
      <c r="A192" s="96"/>
      <c r="B192" s="96"/>
      <c r="C192" s="96"/>
      <c r="D192" s="96"/>
      <c r="E192" s="96"/>
      <c r="F192" s="96"/>
      <c r="G192" s="141"/>
      <c r="H192" s="96"/>
      <c r="I192" s="96"/>
      <c r="J192" s="96"/>
      <c r="K192" s="96"/>
      <c r="L192" s="96"/>
      <c r="M192" s="96"/>
      <c r="N192" s="96"/>
      <c r="O192" s="96"/>
      <c r="P192" s="96"/>
      <c r="Q192" s="96"/>
      <c r="R192" s="96"/>
      <c r="S192" s="96"/>
      <c r="T192" s="142"/>
      <c r="U192" s="142"/>
      <c r="V192" s="96"/>
      <c r="W192" s="96"/>
      <c r="X192" s="96"/>
      <c r="Y192" s="96"/>
      <c r="Z192" s="96"/>
      <c r="AA192" s="96"/>
      <c r="AB192" s="142"/>
      <c r="AC192" s="96"/>
      <c r="AD192" s="96"/>
      <c r="AE192" s="96"/>
      <c r="AF192" s="96"/>
      <c r="AG192" s="96"/>
      <c r="AH192" s="96"/>
    </row>
    <row r="193" spans="1:34" ht="15.75" customHeight="1">
      <c r="A193" s="96"/>
      <c r="B193" s="96"/>
      <c r="C193" s="96"/>
      <c r="D193" s="96"/>
      <c r="E193" s="96"/>
      <c r="F193" s="96"/>
      <c r="G193" s="141"/>
      <c r="H193" s="96"/>
      <c r="I193" s="96"/>
      <c r="J193" s="96"/>
      <c r="K193" s="96"/>
      <c r="L193" s="96"/>
      <c r="M193" s="96"/>
      <c r="N193" s="96"/>
      <c r="O193" s="96"/>
      <c r="P193" s="96"/>
      <c r="Q193" s="96"/>
      <c r="R193" s="96"/>
      <c r="S193" s="96"/>
      <c r="T193" s="142"/>
      <c r="U193" s="142"/>
      <c r="V193" s="96"/>
      <c r="W193" s="96"/>
      <c r="X193" s="96"/>
      <c r="Y193" s="96"/>
      <c r="Z193" s="96"/>
      <c r="AA193" s="96"/>
      <c r="AB193" s="142"/>
      <c r="AC193" s="96"/>
      <c r="AD193" s="96"/>
      <c r="AE193" s="96"/>
      <c r="AF193" s="96"/>
      <c r="AG193" s="96"/>
      <c r="AH193" s="96"/>
    </row>
    <row r="194" spans="1:34" ht="15.75" customHeight="1">
      <c r="A194" s="96"/>
      <c r="B194" s="96"/>
      <c r="C194" s="96"/>
      <c r="D194" s="96"/>
      <c r="E194" s="96"/>
      <c r="F194" s="96"/>
      <c r="G194" s="141"/>
      <c r="H194" s="96"/>
      <c r="I194" s="96"/>
      <c r="J194" s="96"/>
      <c r="K194" s="96"/>
      <c r="L194" s="96"/>
      <c r="M194" s="96"/>
      <c r="N194" s="96"/>
      <c r="O194" s="96"/>
      <c r="P194" s="96"/>
      <c r="Q194" s="96"/>
      <c r="R194" s="96"/>
      <c r="S194" s="96"/>
      <c r="T194" s="142"/>
      <c r="U194" s="142"/>
      <c r="V194" s="96"/>
      <c r="W194" s="96"/>
      <c r="X194" s="96"/>
      <c r="Y194" s="96"/>
      <c r="Z194" s="96"/>
      <c r="AA194" s="96"/>
      <c r="AB194" s="142"/>
      <c r="AC194" s="96"/>
      <c r="AD194" s="96"/>
      <c r="AE194" s="96"/>
      <c r="AF194" s="96"/>
      <c r="AG194" s="96"/>
      <c r="AH194" s="96"/>
    </row>
    <row r="195" spans="1:34" ht="15.75" customHeight="1">
      <c r="A195" s="96"/>
      <c r="B195" s="96"/>
      <c r="C195" s="96"/>
      <c r="D195" s="96"/>
      <c r="E195" s="96"/>
      <c r="F195" s="96"/>
      <c r="G195" s="141"/>
      <c r="H195" s="96"/>
      <c r="I195" s="96"/>
      <c r="J195" s="96"/>
      <c r="K195" s="96"/>
      <c r="L195" s="96"/>
      <c r="M195" s="96"/>
      <c r="N195" s="96"/>
      <c r="O195" s="96"/>
      <c r="P195" s="96"/>
      <c r="Q195" s="96"/>
      <c r="R195" s="96"/>
      <c r="S195" s="96"/>
      <c r="T195" s="142"/>
      <c r="U195" s="142"/>
      <c r="V195" s="96"/>
      <c r="W195" s="96"/>
      <c r="X195" s="96"/>
      <c r="Y195" s="96"/>
      <c r="Z195" s="96"/>
      <c r="AA195" s="96"/>
      <c r="AB195" s="142"/>
      <c r="AC195" s="96"/>
      <c r="AD195" s="96"/>
      <c r="AE195" s="96"/>
      <c r="AF195" s="96"/>
      <c r="AG195" s="96"/>
      <c r="AH195" s="96"/>
    </row>
    <row r="196" spans="1:34" ht="15.75" customHeight="1">
      <c r="A196" s="96"/>
      <c r="B196" s="96"/>
      <c r="C196" s="96"/>
      <c r="D196" s="96"/>
      <c r="E196" s="96"/>
      <c r="F196" s="96"/>
      <c r="G196" s="141"/>
      <c r="H196" s="96"/>
      <c r="I196" s="96"/>
      <c r="J196" s="96"/>
      <c r="K196" s="96"/>
      <c r="L196" s="96"/>
      <c r="M196" s="96"/>
      <c r="N196" s="96"/>
      <c r="O196" s="96"/>
      <c r="P196" s="96"/>
      <c r="Q196" s="96"/>
      <c r="R196" s="96"/>
      <c r="S196" s="96"/>
      <c r="T196" s="142"/>
      <c r="U196" s="142"/>
      <c r="V196" s="96"/>
      <c r="W196" s="96"/>
      <c r="X196" s="96"/>
      <c r="Y196" s="96"/>
      <c r="Z196" s="96"/>
      <c r="AA196" s="96"/>
      <c r="AB196" s="142"/>
      <c r="AC196" s="96"/>
      <c r="AD196" s="96"/>
      <c r="AE196" s="96"/>
      <c r="AF196" s="96"/>
      <c r="AG196" s="96"/>
      <c r="AH196" s="96"/>
    </row>
    <row r="197" spans="1:34" ht="15.75" customHeight="1">
      <c r="A197" s="96"/>
      <c r="B197" s="96"/>
      <c r="C197" s="96"/>
      <c r="D197" s="96"/>
      <c r="E197" s="96"/>
      <c r="F197" s="96"/>
      <c r="G197" s="141"/>
      <c r="H197" s="96"/>
      <c r="I197" s="96"/>
      <c r="J197" s="96"/>
      <c r="K197" s="96"/>
      <c r="L197" s="96"/>
      <c r="M197" s="96"/>
      <c r="N197" s="96"/>
      <c r="O197" s="96"/>
      <c r="P197" s="96"/>
      <c r="Q197" s="96"/>
      <c r="R197" s="96"/>
      <c r="S197" s="96"/>
      <c r="T197" s="142"/>
      <c r="U197" s="142"/>
      <c r="V197" s="96"/>
      <c r="W197" s="96"/>
      <c r="X197" s="96"/>
      <c r="Y197" s="96"/>
      <c r="Z197" s="96"/>
      <c r="AA197" s="96"/>
      <c r="AB197" s="142"/>
      <c r="AC197" s="96"/>
      <c r="AD197" s="96"/>
      <c r="AE197" s="96"/>
      <c r="AF197" s="96"/>
      <c r="AG197" s="96"/>
      <c r="AH197" s="96"/>
    </row>
    <row r="198" spans="1:34" ht="15.75" customHeight="1">
      <c r="A198" s="96"/>
      <c r="B198" s="96"/>
      <c r="C198" s="96"/>
      <c r="D198" s="96"/>
      <c r="E198" s="96"/>
      <c r="F198" s="96"/>
      <c r="G198" s="141"/>
      <c r="H198" s="96"/>
      <c r="I198" s="96"/>
      <c r="J198" s="96"/>
      <c r="K198" s="96"/>
      <c r="L198" s="96"/>
      <c r="M198" s="96"/>
      <c r="N198" s="96"/>
      <c r="O198" s="96"/>
      <c r="P198" s="96"/>
      <c r="Q198" s="96"/>
      <c r="R198" s="96"/>
      <c r="S198" s="96"/>
      <c r="T198" s="142"/>
      <c r="U198" s="142"/>
      <c r="V198" s="96"/>
      <c r="W198" s="96"/>
      <c r="X198" s="96"/>
      <c r="Y198" s="96"/>
      <c r="Z198" s="96"/>
      <c r="AA198" s="96"/>
      <c r="AB198" s="142"/>
      <c r="AC198" s="96"/>
      <c r="AD198" s="96"/>
      <c r="AE198" s="96"/>
      <c r="AF198" s="96"/>
      <c r="AG198" s="96"/>
      <c r="AH198" s="96"/>
    </row>
    <row r="199" spans="1:34" ht="15.75" customHeight="1">
      <c r="A199" s="96"/>
      <c r="B199" s="96"/>
      <c r="C199" s="96"/>
      <c r="D199" s="96"/>
      <c r="E199" s="96"/>
      <c r="F199" s="96"/>
      <c r="G199" s="141"/>
      <c r="H199" s="96"/>
      <c r="I199" s="96"/>
      <c r="J199" s="96"/>
      <c r="K199" s="96"/>
      <c r="L199" s="96"/>
      <c r="M199" s="96"/>
      <c r="N199" s="96"/>
      <c r="O199" s="96"/>
      <c r="P199" s="96"/>
      <c r="Q199" s="96"/>
      <c r="R199" s="96"/>
      <c r="S199" s="96"/>
      <c r="T199" s="142"/>
      <c r="U199" s="142"/>
      <c r="V199" s="96"/>
      <c r="W199" s="96"/>
      <c r="X199" s="96"/>
      <c r="Y199" s="96"/>
      <c r="Z199" s="96"/>
      <c r="AA199" s="96"/>
      <c r="AB199" s="142"/>
      <c r="AC199" s="96"/>
      <c r="AD199" s="96"/>
      <c r="AE199" s="96"/>
      <c r="AF199" s="96"/>
      <c r="AG199" s="96"/>
      <c r="AH199" s="96"/>
    </row>
    <row r="200" spans="1:34" ht="15.75" customHeight="1">
      <c r="A200" s="96"/>
      <c r="B200" s="96"/>
      <c r="C200" s="96"/>
      <c r="D200" s="96"/>
      <c r="E200" s="96"/>
      <c r="F200" s="96"/>
      <c r="G200" s="141"/>
      <c r="H200" s="96"/>
      <c r="I200" s="96"/>
      <c r="J200" s="96"/>
      <c r="K200" s="96"/>
      <c r="L200" s="96"/>
      <c r="M200" s="96"/>
      <c r="N200" s="96"/>
      <c r="O200" s="96"/>
      <c r="P200" s="96"/>
      <c r="Q200" s="96"/>
      <c r="R200" s="96"/>
      <c r="S200" s="96"/>
      <c r="T200" s="142"/>
      <c r="U200" s="142"/>
      <c r="V200" s="96"/>
      <c r="W200" s="96"/>
      <c r="X200" s="96"/>
      <c r="Y200" s="96"/>
      <c r="Z200" s="96"/>
      <c r="AA200" s="96"/>
      <c r="AB200" s="142"/>
      <c r="AC200" s="96"/>
      <c r="AD200" s="96"/>
      <c r="AE200" s="96"/>
      <c r="AF200" s="96"/>
      <c r="AG200" s="96"/>
      <c r="AH200" s="96"/>
    </row>
    <row r="201" spans="1:34" ht="15.75" customHeight="1">
      <c r="A201" s="96"/>
      <c r="B201" s="96"/>
      <c r="C201" s="96"/>
      <c r="D201" s="96"/>
      <c r="E201" s="96"/>
      <c r="F201" s="96"/>
      <c r="G201" s="141"/>
      <c r="H201" s="96"/>
      <c r="I201" s="96"/>
      <c r="J201" s="96"/>
      <c r="K201" s="96"/>
      <c r="L201" s="96"/>
      <c r="M201" s="96"/>
      <c r="N201" s="96"/>
      <c r="O201" s="96"/>
      <c r="P201" s="96"/>
      <c r="Q201" s="96"/>
      <c r="R201" s="96"/>
      <c r="S201" s="96"/>
      <c r="T201" s="142"/>
      <c r="U201" s="142"/>
      <c r="V201" s="96"/>
      <c r="W201" s="96"/>
      <c r="X201" s="96"/>
      <c r="Y201" s="96"/>
      <c r="Z201" s="96"/>
      <c r="AA201" s="96"/>
      <c r="AB201" s="142"/>
      <c r="AC201" s="96"/>
      <c r="AD201" s="96"/>
      <c r="AE201" s="96"/>
      <c r="AF201" s="96"/>
      <c r="AG201" s="96"/>
      <c r="AH201" s="96"/>
    </row>
    <row r="202" spans="1:34" ht="15.75" customHeight="1">
      <c r="A202" s="96"/>
      <c r="B202" s="96"/>
      <c r="C202" s="96"/>
      <c r="D202" s="96"/>
      <c r="E202" s="96"/>
      <c r="F202" s="96"/>
      <c r="G202" s="141"/>
      <c r="H202" s="96"/>
      <c r="I202" s="96"/>
      <c r="J202" s="96"/>
      <c r="K202" s="96"/>
      <c r="L202" s="96"/>
      <c r="M202" s="96"/>
      <c r="N202" s="96"/>
      <c r="O202" s="96"/>
      <c r="P202" s="96"/>
      <c r="Q202" s="96"/>
      <c r="R202" s="96"/>
      <c r="S202" s="96"/>
      <c r="T202" s="142"/>
      <c r="U202" s="142"/>
      <c r="V202" s="96"/>
      <c r="W202" s="96"/>
      <c r="X202" s="96"/>
      <c r="Y202" s="96"/>
      <c r="Z202" s="96"/>
      <c r="AA202" s="96"/>
      <c r="AB202" s="142"/>
      <c r="AC202" s="96"/>
      <c r="AD202" s="96"/>
      <c r="AE202" s="96"/>
      <c r="AF202" s="96"/>
      <c r="AG202" s="96"/>
      <c r="AH202" s="96"/>
    </row>
    <row r="203" spans="1:34" ht="15.75" customHeight="1">
      <c r="A203" s="96"/>
      <c r="B203" s="96"/>
      <c r="C203" s="96"/>
      <c r="D203" s="96"/>
      <c r="E203" s="96"/>
      <c r="F203" s="96"/>
      <c r="G203" s="141"/>
      <c r="H203" s="96"/>
      <c r="I203" s="96"/>
      <c r="J203" s="96"/>
      <c r="K203" s="96"/>
      <c r="L203" s="96"/>
      <c r="M203" s="96"/>
      <c r="N203" s="96"/>
      <c r="O203" s="96"/>
      <c r="P203" s="96"/>
      <c r="Q203" s="96"/>
      <c r="R203" s="96"/>
      <c r="S203" s="96"/>
      <c r="T203" s="142"/>
      <c r="U203" s="142"/>
      <c r="V203" s="96"/>
      <c r="W203" s="96"/>
      <c r="X203" s="96"/>
      <c r="Y203" s="96"/>
      <c r="Z203" s="96"/>
      <c r="AA203" s="96"/>
      <c r="AB203" s="142"/>
      <c r="AC203" s="96"/>
      <c r="AD203" s="96"/>
      <c r="AE203" s="96"/>
      <c r="AF203" s="96"/>
      <c r="AG203" s="96"/>
      <c r="AH203" s="96"/>
    </row>
    <row r="204" spans="1:34" ht="15.75" customHeight="1">
      <c r="A204" s="96"/>
      <c r="B204" s="96"/>
      <c r="C204" s="96"/>
      <c r="D204" s="96"/>
      <c r="E204" s="96"/>
      <c r="F204" s="96"/>
      <c r="G204" s="141"/>
      <c r="H204" s="96"/>
      <c r="I204" s="96"/>
      <c r="J204" s="96"/>
      <c r="K204" s="96"/>
      <c r="L204" s="96"/>
      <c r="M204" s="96"/>
      <c r="N204" s="96"/>
      <c r="O204" s="96"/>
      <c r="P204" s="96"/>
      <c r="Q204" s="96"/>
      <c r="R204" s="96"/>
      <c r="S204" s="96"/>
      <c r="T204" s="142"/>
      <c r="U204" s="142"/>
      <c r="V204" s="96"/>
      <c r="W204" s="96"/>
      <c r="X204" s="96"/>
      <c r="Y204" s="96"/>
      <c r="Z204" s="96"/>
      <c r="AA204" s="96"/>
      <c r="AB204" s="142"/>
      <c r="AC204" s="96"/>
      <c r="AD204" s="96"/>
      <c r="AE204" s="96"/>
      <c r="AF204" s="96"/>
      <c r="AG204" s="96"/>
      <c r="AH204" s="96"/>
    </row>
    <row r="205" spans="1:34" ht="15.75" customHeight="1">
      <c r="A205" s="96"/>
      <c r="B205" s="96"/>
      <c r="C205" s="96"/>
      <c r="D205" s="96"/>
      <c r="E205" s="96"/>
      <c r="F205" s="96"/>
      <c r="G205" s="141"/>
      <c r="H205" s="96"/>
      <c r="I205" s="96"/>
      <c r="J205" s="96"/>
      <c r="K205" s="96"/>
      <c r="L205" s="96"/>
      <c r="M205" s="96"/>
      <c r="N205" s="96"/>
      <c r="O205" s="96"/>
      <c r="P205" s="96"/>
      <c r="Q205" s="96"/>
      <c r="R205" s="96"/>
      <c r="S205" s="96"/>
      <c r="T205" s="142"/>
      <c r="U205" s="142"/>
      <c r="V205" s="96"/>
      <c r="W205" s="96"/>
      <c r="X205" s="96"/>
      <c r="Y205" s="96"/>
      <c r="Z205" s="96"/>
      <c r="AA205" s="96"/>
      <c r="AB205" s="142"/>
      <c r="AC205" s="96"/>
      <c r="AD205" s="96"/>
      <c r="AE205" s="96"/>
      <c r="AF205" s="96"/>
      <c r="AG205" s="96"/>
      <c r="AH205" s="96"/>
    </row>
    <row r="206" spans="1:34" ht="15.75" customHeight="1">
      <c r="A206" s="96"/>
      <c r="B206" s="96"/>
      <c r="C206" s="96"/>
      <c r="D206" s="96"/>
      <c r="E206" s="96"/>
      <c r="F206" s="96"/>
      <c r="G206" s="141"/>
      <c r="H206" s="96"/>
      <c r="I206" s="96"/>
      <c r="J206" s="96"/>
      <c r="K206" s="96"/>
      <c r="L206" s="96"/>
      <c r="M206" s="96"/>
      <c r="N206" s="96"/>
      <c r="O206" s="96"/>
      <c r="P206" s="96"/>
      <c r="Q206" s="96"/>
      <c r="R206" s="96"/>
      <c r="S206" s="96"/>
      <c r="T206" s="142"/>
      <c r="U206" s="142"/>
      <c r="V206" s="96"/>
      <c r="W206" s="96"/>
      <c r="X206" s="96"/>
      <c r="Y206" s="96"/>
      <c r="Z206" s="96"/>
      <c r="AA206" s="96"/>
      <c r="AB206" s="142"/>
      <c r="AC206" s="96"/>
      <c r="AD206" s="96"/>
      <c r="AE206" s="96"/>
      <c r="AF206" s="96"/>
      <c r="AG206" s="96"/>
      <c r="AH206" s="96"/>
    </row>
    <row r="207" spans="1:34" ht="15.75" customHeight="1">
      <c r="A207" s="96"/>
      <c r="B207" s="96"/>
      <c r="C207" s="96"/>
      <c r="D207" s="96"/>
      <c r="E207" s="96"/>
      <c r="F207" s="96"/>
      <c r="G207" s="141"/>
      <c r="H207" s="96"/>
      <c r="I207" s="96"/>
      <c r="J207" s="96"/>
      <c r="K207" s="96"/>
      <c r="L207" s="96"/>
      <c r="M207" s="96"/>
      <c r="N207" s="96"/>
      <c r="O207" s="96"/>
      <c r="P207" s="96"/>
      <c r="Q207" s="96"/>
      <c r="R207" s="96"/>
      <c r="S207" s="96"/>
      <c r="T207" s="142"/>
      <c r="U207" s="142"/>
      <c r="V207" s="96"/>
      <c r="W207" s="96"/>
      <c r="X207" s="96"/>
      <c r="Y207" s="96"/>
      <c r="Z207" s="96"/>
      <c r="AA207" s="96"/>
      <c r="AB207" s="142"/>
      <c r="AC207" s="96"/>
      <c r="AD207" s="96"/>
      <c r="AE207" s="96"/>
      <c r="AF207" s="96"/>
      <c r="AG207" s="96"/>
      <c r="AH207" s="96"/>
    </row>
    <row r="208" spans="1:34" ht="15.75" customHeight="1">
      <c r="A208" s="96"/>
      <c r="B208" s="96"/>
      <c r="C208" s="96"/>
      <c r="D208" s="96"/>
      <c r="E208" s="96"/>
      <c r="F208" s="96"/>
      <c r="G208" s="141"/>
      <c r="H208" s="96"/>
      <c r="I208" s="96"/>
      <c r="J208" s="96"/>
      <c r="K208" s="96"/>
      <c r="L208" s="96"/>
      <c r="M208" s="96"/>
      <c r="N208" s="96"/>
      <c r="O208" s="96"/>
      <c r="P208" s="96"/>
      <c r="Q208" s="96"/>
      <c r="R208" s="96"/>
      <c r="S208" s="96"/>
      <c r="T208" s="142"/>
      <c r="U208" s="142"/>
      <c r="V208" s="96"/>
      <c r="W208" s="96"/>
      <c r="X208" s="96"/>
      <c r="Y208" s="96"/>
      <c r="Z208" s="96"/>
      <c r="AA208" s="96"/>
      <c r="AB208" s="142"/>
      <c r="AC208" s="96"/>
      <c r="AD208" s="96"/>
      <c r="AE208" s="96"/>
      <c r="AF208" s="96"/>
      <c r="AG208" s="96"/>
      <c r="AH208" s="96"/>
    </row>
    <row r="209" spans="1:34" ht="15.75" customHeight="1">
      <c r="A209" s="96"/>
      <c r="B209" s="96"/>
      <c r="C209" s="96"/>
      <c r="D209" s="96"/>
      <c r="E209" s="96"/>
      <c r="F209" s="96"/>
      <c r="G209" s="141"/>
      <c r="H209" s="96"/>
      <c r="I209" s="96"/>
      <c r="J209" s="96"/>
      <c r="K209" s="96"/>
      <c r="L209" s="96"/>
      <c r="M209" s="96"/>
      <c r="N209" s="96"/>
      <c r="O209" s="96"/>
      <c r="P209" s="96"/>
      <c r="Q209" s="96"/>
      <c r="R209" s="96"/>
      <c r="S209" s="96"/>
      <c r="T209" s="142"/>
      <c r="U209" s="142"/>
      <c r="V209" s="96"/>
      <c r="W209" s="96"/>
      <c r="X209" s="96"/>
      <c r="Y209" s="96"/>
      <c r="Z209" s="96"/>
      <c r="AA209" s="96"/>
      <c r="AB209" s="142"/>
      <c r="AC209" s="96"/>
      <c r="AD209" s="96"/>
      <c r="AE209" s="96"/>
      <c r="AF209" s="96"/>
      <c r="AG209" s="96"/>
      <c r="AH209" s="96"/>
    </row>
    <row r="210" spans="1:34" ht="15.75" customHeight="1">
      <c r="A210" s="96"/>
      <c r="B210" s="96"/>
      <c r="C210" s="96"/>
      <c r="D210" s="96"/>
      <c r="E210" s="96"/>
      <c r="F210" s="96"/>
      <c r="G210" s="141"/>
      <c r="H210" s="96"/>
      <c r="I210" s="96"/>
      <c r="J210" s="96"/>
      <c r="K210" s="96"/>
      <c r="L210" s="96"/>
      <c r="M210" s="96"/>
      <c r="N210" s="96"/>
      <c r="O210" s="96"/>
      <c r="P210" s="96"/>
      <c r="Q210" s="96"/>
      <c r="R210" s="96"/>
      <c r="S210" s="96"/>
      <c r="T210" s="142"/>
      <c r="U210" s="142"/>
      <c r="V210" s="96"/>
      <c r="W210" s="96"/>
      <c r="X210" s="96"/>
      <c r="Y210" s="96"/>
      <c r="Z210" s="96"/>
      <c r="AA210" s="96"/>
      <c r="AB210" s="142"/>
      <c r="AC210" s="96"/>
      <c r="AD210" s="96"/>
      <c r="AE210" s="96"/>
      <c r="AF210" s="96"/>
      <c r="AG210" s="96"/>
      <c r="AH210" s="96"/>
    </row>
    <row r="211" spans="1:34" ht="15.75" customHeight="1">
      <c r="A211" s="96"/>
      <c r="B211" s="96"/>
      <c r="C211" s="96"/>
      <c r="D211" s="96"/>
      <c r="E211" s="96"/>
      <c r="F211" s="96"/>
      <c r="G211" s="141"/>
      <c r="H211" s="96"/>
      <c r="I211" s="96"/>
      <c r="J211" s="96"/>
      <c r="K211" s="96"/>
      <c r="L211" s="96"/>
      <c r="M211" s="96"/>
      <c r="N211" s="96"/>
      <c r="O211" s="96"/>
      <c r="P211" s="96"/>
      <c r="Q211" s="96"/>
      <c r="R211" s="96"/>
      <c r="S211" s="96"/>
      <c r="T211" s="142"/>
      <c r="U211" s="142"/>
      <c r="V211" s="96"/>
      <c r="W211" s="96"/>
      <c r="X211" s="96"/>
      <c r="Y211" s="96"/>
      <c r="Z211" s="96"/>
      <c r="AA211" s="96"/>
      <c r="AB211" s="142"/>
      <c r="AC211" s="96"/>
      <c r="AD211" s="96"/>
      <c r="AE211" s="96"/>
      <c r="AF211" s="96"/>
      <c r="AG211" s="96"/>
      <c r="AH211" s="96"/>
    </row>
    <row r="212" spans="1:34" ht="15.75" customHeight="1">
      <c r="A212" s="96"/>
      <c r="B212" s="96"/>
      <c r="C212" s="96"/>
      <c r="D212" s="96"/>
      <c r="E212" s="96"/>
      <c r="F212" s="96"/>
      <c r="G212" s="141"/>
      <c r="H212" s="96"/>
      <c r="I212" s="96"/>
      <c r="J212" s="96"/>
      <c r="K212" s="96"/>
      <c r="L212" s="96"/>
      <c r="M212" s="96"/>
      <c r="N212" s="96"/>
      <c r="O212" s="96"/>
      <c r="P212" s="96"/>
      <c r="Q212" s="96"/>
      <c r="R212" s="96"/>
      <c r="S212" s="96"/>
      <c r="T212" s="142"/>
      <c r="U212" s="142"/>
      <c r="V212" s="96"/>
      <c r="W212" s="96"/>
      <c r="X212" s="96"/>
      <c r="Y212" s="96"/>
      <c r="Z212" s="96"/>
      <c r="AA212" s="96"/>
      <c r="AB212" s="142"/>
      <c r="AC212" s="96"/>
      <c r="AD212" s="96"/>
      <c r="AE212" s="96"/>
      <c r="AF212" s="96"/>
      <c r="AG212" s="96"/>
      <c r="AH212" s="96"/>
    </row>
    <row r="213" spans="1:34" ht="15.75" customHeight="1">
      <c r="A213" s="96"/>
      <c r="B213" s="96"/>
      <c r="C213" s="96"/>
      <c r="D213" s="96"/>
      <c r="E213" s="96"/>
      <c r="F213" s="96"/>
      <c r="G213" s="141"/>
      <c r="H213" s="96"/>
      <c r="I213" s="96"/>
      <c r="J213" s="96"/>
      <c r="K213" s="96"/>
      <c r="L213" s="96"/>
      <c r="M213" s="96"/>
      <c r="N213" s="96"/>
      <c r="O213" s="96"/>
      <c r="P213" s="96"/>
      <c r="Q213" s="96"/>
      <c r="R213" s="96"/>
      <c r="S213" s="96"/>
      <c r="T213" s="142"/>
      <c r="U213" s="142"/>
      <c r="V213" s="96"/>
      <c r="W213" s="96"/>
      <c r="X213" s="96"/>
      <c r="Y213" s="96"/>
      <c r="Z213" s="96"/>
      <c r="AA213" s="96"/>
      <c r="AB213" s="142"/>
      <c r="AC213" s="96"/>
      <c r="AD213" s="96"/>
      <c r="AE213" s="96"/>
      <c r="AF213" s="96"/>
      <c r="AG213" s="96"/>
      <c r="AH213" s="96"/>
    </row>
    <row r="214" spans="1:34" ht="15.75" customHeight="1">
      <c r="A214" s="96"/>
      <c r="B214" s="96"/>
      <c r="C214" s="96"/>
      <c r="D214" s="96"/>
      <c r="E214" s="96"/>
      <c r="F214" s="96"/>
      <c r="G214" s="141"/>
      <c r="H214" s="96"/>
      <c r="I214" s="96"/>
      <c r="J214" s="96"/>
      <c r="K214" s="96"/>
      <c r="L214" s="96"/>
      <c r="M214" s="96"/>
      <c r="N214" s="96"/>
      <c r="O214" s="96"/>
      <c r="P214" s="96"/>
      <c r="Q214" s="96"/>
      <c r="R214" s="96"/>
      <c r="S214" s="96"/>
      <c r="T214" s="142"/>
      <c r="U214" s="142"/>
      <c r="V214" s="96"/>
      <c r="W214" s="96"/>
      <c r="X214" s="96"/>
      <c r="Y214" s="96"/>
      <c r="Z214" s="96"/>
      <c r="AA214" s="96"/>
      <c r="AB214" s="142"/>
      <c r="AC214" s="96"/>
      <c r="AD214" s="96"/>
      <c r="AE214" s="96"/>
      <c r="AF214" s="96"/>
      <c r="AG214" s="96"/>
      <c r="AH214" s="96"/>
    </row>
    <row r="215" spans="1:34" ht="15.75" customHeight="1">
      <c r="A215" s="96"/>
      <c r="B215" s="96"/>
      <c r="C215" s="96"/>
      <c r="D215" s="96"/>
      <c r="E215" s="96"/>
      <c r="F215" s="96"/>
      <c r="G215" s="141"/>
      <c r="H215" s="96"/>
      <c r="I215" s="96"/>
      <c r="J215" s="96"/>
      <c r="K215" s="96"/>
      <c r="L215" s="96"/>
      <c r="M215" s="96"/>
      <c r="N215" s="96"/>
      <c r="O215" s="96"/>
      <c r="P215" s="96"/>
      <c r="Q215" s="96"/>
      <c r="R215" s="96"/>
      <c r="S215" s="96"/>
      <c r="T215" s="142"/>
      <c r="U215" s="142"/>
      <c r="V215" s="96"/>
      <c r="W215" s="96"/>
      <c r="X215" s="96"/>
      <c r="Y215" s="96"/>
      <c r="Z215" s="96"/>
      <c r="AA215" s="96"/>
      <c r="AB215" s="142"/>
      <c r="AC215" s="96"/>
      <c r="AD215" s="96"/>
      <c r="AE215" s="96"/>
      <c r="AF215" s="96"/>
      <c r="AG215" s="96"/>
      <c r="AH215" s="96"/>
    </row>
    <row r="216" spans="1:34" ht="15.75" customHeight="1">
      <c r="A216" s="96"/>
      <c r="B216" s="96"/>
      <c r="C216" s="96"/>
      <c r="D216" s="96"/>
      <c r="E216" s="96"/>
      <c r="F216" s="96"/>
      <c r="G216" s="141"/>
      <c r="H216" s="96"/>
      <c r="I216" s="96"/>
      <c r="J216" s="96"/>
      <c r="K216" s="96"/>
      <c r="L216" s="96"/>
      <c r="M216" s="96"/>
      <c r="N216" s="96"/>
      <c r="O216" s="96"/>
      <c r="P216" s="96"/>
      <c r="Q216" s="96"/>
      <c r="R216" s="96"/>
      <c r="S216" s="96"/>
      <c r="T216" s="142"/>
      <c r="U216" s="142"/>
      <c r="V216" s="96"/>
      <c r="W216" s="96"/>
      <c r="X216" s="96"/>
      <c r="Y216" s="96"/>
      <c r="Z216" s="96"/>
      <c r="AA216" s="96"/>
      <c r="AB216" s="142"/>
      <c r="AC216" s="96"/>
      <c r="AD216" s="96"/>
      <c r="AE216" s="96"/>
      <c r="AF216" s="96"/>
      <c r="AG216" s="96"/>
      <c r="AH216" s="96"/>
    </row>
    <row r="217" spans="1:34" ht="15.75" customHeight="1">
      <c r="A217" s="96"/>
      <c r="B217" s="96"/>
      <c r="C217" s="96"/>
      <c r="D217" s="96"/>
      <c r="E217" s="96"/>
      <c r="F217" s="96"/>
      <c r="G217" s="141"/>
      <c r="H217" s="96"/>
      <c r="I217" s="96"/>
      <c r="J217" s="96"/>
      <c r="K217" s="96"/>
      <c r="L217" s="96"/>
      <c r="M217" s="96"/>
      <c r="N217" s="96"/>
      <c r="O217" s="96"/>
      <c r="P217" s="96"/>
      <c r="Q217" s="96"/>
      <c r="R217" s="96"/>
      <c r="S217" s="96"/>
      <c r="T217" s="142"/>
      <c r="U217" s="142"/>
      <c r="V217" s="96"/>
      <c r="W217" s="96"/>
      <c r="X217" s="96"/>
      <c r="Y217" s="96"/>
      <c r="Z217" s="96"/>
      <c r="AA217" s="96"/>
      <c r="AB217" s="142"/>
      <c r="AC217" s="96"/>
      <c r="AD217" s="96"/>
      <c r="AE217" s="96"/>
      <c r="AF217" s="96"/>
      <c r="AG217" s="96"/>
      <c r="AH217" s="96"/>
    </row>
    <row r="218" spans="1:34" ht="15.75" customHeight="1">
      <c r="A218" s="96"/>
      <c r="B218" s="96"/>
      <c r="C218" s="96"/>
      <c r="D218" s="96"/>
      <c r="E218" s="96"/>
      <c r="F218" s="96"/>
      <c r="G218" s="141"/>
      <c r="H218" s="96"/>
      <c r="I218" s="96"/>
      <c r="J218" s="96"/>
      <c r="K218" s="96"/>
      <c r="L218" s="96"/>
      <c r="M218" s="96"/>
      <c r="N218" s="96"/>
      <c r="O218" s="96"/>
      <c r="P218" s="96"/>
      <c r="Q218" s="96"/>
      <c r="R218" s="96"/>
      <c r="S218" s="96"/>
      <c r="T218" s="142"/>
      <c r="U218" s="142"/>
      <c r="V218" s="96"/>
      <c r="W218" s="96"/>
      <c r="X218" s="96"/>
      <c r="Y218" s="96"/>
      <c r="Z218" s="96"/>
      <c r="AA218" s="96"/>
      <c r="AB218" s="142"/>
      <c r="AC218" s="96"/>
      <c r="AD218" s="96"/>
      <c r="AE218" s="96"/>
      <c r="AF218" s="96"/>
      <c r="AG218" s="96"/>
      <c r="AH218" s="96"/>
    </row>
    <row r="219" spans="1:34" ht="15.75" customHeight="1">
      <c r="A219" s="96"/>
      <c r="B219" s="96"/>
      <c r="C219" s="96"/>
      <c r="D219" s="96"/>
      <c r="E219" s="96"/>
      <c r="F219" s="96"/>
      <c r="G219" s="141"/>
      <c r="H219" s="96"/>
      <c r="I219" s="96"/>
      <c r="J219" s="96"/>
      <c r="K219" s="96"/>
      <c r="L219" s="96"/>
      <c r="M219" s="96"/>
      <c r="N219" s="96"/>
      <c r="O219" s="96"/>
      <c r="P219" s="96"/>
      <c r="Q219" s="96"/>
      <c r="R219" s="96"/>
      <c r="S219" s="96"/>
      <c r="T219" s="142"/>
      <c r="U219" s="142"/>
      <c r="V219" s="96"/>
      <c r="W219" s="96"/>
      <c r="X219" s="96"/>
      <c r="Y219" s="96"/>
      <c r="Z219" s="96"/>
      <c r="AA219" s="96"/>
      <c r="AB219" s="142"/>
      <c r="AC219" s="96"/>
      <c r="AD219" s="96"/>
      <c r="AE219" s="96"/>
      <c r="AF219" s="96"/>
      <c r="AG219" s="96"/>
      <c r="AH219" s="96"/>
    </row>
    <row r="220" spans="1:34" ht="15.75" customHeight="1">
      <c r="A220" s="96"/>
      <c r="B220" s="96"/>
      <c r="C220" s="96"/>
      <c r="D220" s="96"/>
      <c r="E220" s="96"/>
      <c r="F220" s="96"/>
      <c r="G220" s="141"/>
      <c r="H220" s="96"/>
      <c r="I220" s="96"/>
      <c r="J220" s="96"/>
      <c r="K220" s="96"/>
      <c r="L220" s="96"/>
      <c r="M220" s="96"/>
      <c r="N220" s="96"/>
      <c r="O220" s="96"/>
      <c r="P220" s="96"/>
      <c r="Q220" s="96"/>
      <c r="R220" s="96"/>
      <c r="S220" s="96"/>
      <c r="T220" s="142"/>
      <c r="U220" s="142"/>
      <c r="V220" s="96"/>
      <c r="W220" s="96"/>
      <c r="X220" s="96"/>
      <c r="Y220" s="96"/>
      <c r="Z220" s="96"/>
      <c r="AA220" s="96"/>
      <c r="AB220" s="142"/>
      <c r="AC220" s="96"/>
      <c r="AD220" s="96"/>
      <c r="AE220" s="96"/>
      <c r="AF220" s="96"/>
      <c r="AG220" s="96"/>
      <c r="AH220" s="96"/>
    </row>
    <row r="221" spans="1:34" ht="15.75" customHeight="1">
      <c r="A221" s="96"/>
      <c r="B221" s="96"/>
      <c r="C221" s="96"/>
      <c r="D221" s="96"/>
      <c r="E221" s="96"/>
      <c r="F221" s="96"/>
      <c r="G221" s="141"/>
      <c r="H221" s="96"/>
      <c r="I221" s="96"/>
      <c r="J221" s="96"/>
      <c r="K221" s="96"/>
      <c r="L221" s="96"/>
      <c r="M221" s="96"/>
      <c r="N221" s="96"/>
      <c r="O221" s="96"/>
      <c r="P221" s="96"/>
      <c r="Q221" s="96"/>
      <c r="R221" s="96"/>
      <c r="S221" s="96"/>
      <c r="T221" s="142"/>
      <c r="U221" s="142"/>
      <c r="V221" s="96"/>
      <c r="W221" s="96"/>
      <c r="X221" s="96"/>
      <c r="Y221" s="96"/>
      <c r="Z221" s="96"/>
      <c r="AA221" s="96"/>
      <c r="AB221" s="142"/>
      <c r="AC221" s="96"/>
      <c r="AD221" s="96"/>
      <c r="AE221" s="96"/>
      <c r="AF221" s="96"/>
      <c r="AG221" s="96"/>
      <c r="AH221" s="96"/>
    </row>
    <row r="222" spans="1:34" ht="15.75" customHeight="1">
      <c r="A222" s="96"/>
      <c r="B222" s="96"/>
      <c r="C222" s="96"/>
      <c r="D222" s="96"/>
      <c r="E222" s="96"/>
      <c r="F222" s="96"/>
      <c r="G222" s="141"/>
      <c r="H222" s="96"/>
      <c r="I222" s="96"/>
      <c r="J222" s="96"/>
      <c r="K222" s="96"/>
      <c r="L222" s="96"/>
      <c r="M222" s="96"/>
      <c r="N222" s="96"/>
      <c r="O222" s="96"/>
      <c r="P222" s="96"/>
      <c r="Q222" s="96"/>
      <c r="R222" s="96"/>
      <c r="S222" s="96"/>
      <c r="T222" s="142"/>
      <c r="U222" s="142"/>
      <c r="V222" s="96"/>
      <c r="W222" s="96"/>
      <c r="X222" s="96"/>
      <c r="Y222" s="96"/>
      <c r="Z222" s="96"/>
      <c r="AA222" s="96"/>
      <c r="AB222" s="142"/>
      <c r="AC222" s="96"/>
      <c r="AD222" s="96"/>
      <c r="AE222" s="96"/>
      <c r="AF222" s="96"/>
      <c r="AG222" s="96"/>
      <c r="AH222" s="96"/>
    </row>
    <row r="223" spans="1:34" ht="15.75" customHeight="1">
      <c r="A223" s="96"/>
      <c r="B223" s="96"/>
      <c r="C223" s="96"/>
      <c r="D223" s="96"/>
      <c r="E223" s="96"/>
      <c r="F223" s="96"/>
      <c r="G223" s="141"/>
      <c r="H223" s="96"/>
      <c r="I223" s="96"/>
      <c r="J223" s="96"/>
      <c r="K223" s="96"/>
      <c r="L223" s="96"/>
      <c r="M223" s="96"/>
      <c r="N223" s="96"/>
      <c r="O223" s="96"/>
      <c r="P223" s="96"/>
      <c r="Q223" s="96"/>
      <c r="R223" s="96"/>
      <c r="S223" s="96"/>
      <c r="T223" s="142"/>
      <c r="U223" s="142"/>
      <c r="V223" s="96"/>
      <c r="W223" s="96"/>
      <c r="X223" s="96"/>
      <c r="Y223" s="96"/>
      <c r="Z223" s="96"/>
      <c r="AA223" s="96"/>
      <c r="AB223" s="142"/>
      <c r="AC223" s="96"/>
      <c r="AD223" s="96"/>
      <c r="AE223" s="96"/>
      <c r="AF223" s="96"/>
      <c r="AG223" s="96"/>
      <c r="AH223" s="96"/>
    </row>
    <row r="224" spans="1:34" ht="15.75" customHeight="1">
      <c r="A224" s="96"/>
      <c r="B224" s="96"/>
      <c r="C224" s="96"/>
      <c r="D224" s="96"/>
      <c r="E224" s="96"/>
      <c r="F224" s="96"/>
      <c r="G224" s="141"/>
      <c r="H224" s="96"/>
      <c r="I224" s="96"/>
      <c r="J224" s="96"/>
      <c r="K224" s="96"/>
      <c r="L224" s="96"/>
      <c r="M224" s="96"/>
      <c r="N224" s="96"/>
      <c r="O224" s="96"/>
      <c r="P224" s="96"/>
      <c r="Q224" s="96"/>
      <c r="R224" s="96"/>
      <c r="S224" s="96"/>
      <c r="T224" s="142"/>
      <c r="U224" s="142"/>
      <c r="V224" s="96"/>
      <c r="W224" s="96"/>
      <c r="X224" s="96"/>
      <c r="Y224" s="96"/>
      <c r="Z224" s="96"/>
      <c r="AA224" s="96"/>
      <c r="AB224" s="142"/>
      <c r="AC224" s="96"/>
      <c r="AD224" s="96"/>
      <c r="AE224" s="96"/>
      <c r="AF224" s="96"/>
      <c r="AG224" s="96"/>
      <c r="AH224" s="96"/>
    </row>
    <row r="225" spans="1:34" ht="15.75" customHeight="1">
      <c r="A225" s="96"/>
      <c r="B225" s="96"/>
      <c r="C225" s="96"/>
      <c r="D225" s="96"/>
      <c r="E225" s="96"/>
      <c r="F225" s="96"/>
      <c r="G225" s="141"/>
      <c r="H225" s="96"/>
      <c r="I225" s="96"/>
      <c r="J225" s="96"/>
      <c r="K225" s="96"/>
      <c r="L225" s="96"/>
      <c r="M225" s="96"/>
      <c r="N225" s="96"/>
      <c r="O225" s="96"/>
      <c r="P225" s="96"/>
      <c r="Q225" s="96"/>
      <c r="R225" s="96"/>
      <c r="S225" s="96"/>
      <c r="T225" s="142"/>
      <c r="U225" s="142"/>
      <c r="V225" s="96"/>
      <c r="W225" s="96"/>
      <c r="X225" s="96"/>
      <c r="Y225" s="96"/>
      <c r="Z225" s="96"/>
      <c r="AA225" s="96"/>
      <c r="AB225" s="142"/>
      <c r="AC225" s="96"/>
      <c r="AD225" s="96"/>
      <c r="AE225" s="96"/>
      <c r="AF225" s="96"/>
      <c r="AG225" s="96"/>
      <c r="AH225" s="96"/>
    </row>
    <row r="226" spans="1:34" ht="15.75" customHeight="1">
      <c r="A226" s="96"/>
      <c r="B226" s="96"/>
      <c r="C226" s="96"/>
      <c r="D226" s="96"/>
      <c r="E226" s="96"/>
      <c r="F226" s="96"/>
      <c r="G226" s="141"/>
      <c r="H226" s="96"/>
      <c r="I226" s="96"/>
      <c r="J226" s="96"/>
      <c r="K226" s="96"/>
      <c r="L226" s="96"/>
      <c r="M226" s="96"/>
      <c r="N226" s="96"/>
      <c r="O226" s="96"/>
      <c r="P226" s="96"/>
      <c r="Q226" s="96"/>
      <c r="R226" s="96"/>
      <c r="S226" s="96"/>
      <c r="T226" s="142"/>
      <c r="U226" s="142"/>
      <c r="V226" s="96"/>
      <c r="W226" s="96"/>
      <c r="X226" s="96"/>
      <c r="Y226" s="96"/>
      <c r="Z226" s="96"/>
      <c r="AA226" s="96"/>
      <c r="AB226" s="142"/>
      <c r="AC226" s="96"/>
      <c r="AD226" s="96"/>
      <c r="AE226" s="96"/>
      <c r="AF226" s="96"/>
      <c r="AG226" s="96"/>
      <c r="AH226" s="96"/>
    </row>
    <row r="227" spans="1:34" ht="15.75" customHeight="1">
      <c r="A227" s="96"/>
      <c r="B227" s="96"/>
      <c r="C227" s="96"/>
      <c r="D227" s="96"/>
      <c r="E227" s="96"/>
      <c r="F227" s="96"/>
      <c r="G227" s="141"/>
      <c r="H227" s="96"/>
      <c r="I227" s="96"/>
      <c r="J227" s="96"/>
      <c r="K227" s="96"/>
      <c r="L227" s="96"/>
      <c r="M227" s="96"/>
      <c r="N227" s="96"/>
      <c r="O227" s="96"/>
      <c r="P227" s="96"/>
      <c r="Q227" s="96"/>
      <c r="R227" s="96"/>
      <c r="S227" s="96"/>
      <c r="T227" s="142"/>
      <c r="U227" s="142"/>
      <c r="V227" s="96"/>
      <c r="W227" s="96"/>
      <c r="X227" s="96"/>
      <c r="Y227" s="96"/>
      <c r="Z227" s="96"/>
      <c r="AA227" s="96"/>
      <c r="AB227" s="142"/>
      <c r="AC227" s="96"/>
      <c r="AD227" s="96"/>
      <c r="AE227" s="96"/>
      <c r="AF227" s="96"/>
      <c r="AG227" s="96"/>
      <c r="AH227" s="96"/>
    </row>
    <row r="228" spans="1:34" ht="15.75" customHeight="1">
      <c r="A228" s="96"/>
      <c r="B228" s="96"/>
      <c r="C228" s="96"/>
      <c r="D228" s="96"/>
      <c r="E228" s="96"/>
      <c r="F228" s="96"/>
      <c r="G228" s="141"/>
      <c r="H228" s="96"/>
      <c r="I228" s="96"/>
      <c r="J228" s="96"/>
      <c r="K228" s="96"/>
      <c r="L228" s="96"/>
      <c r="M228" s="96"/>
      <c r="N228" s="96"/>
      <c r="O228" s="96"/>
      <c r="P228" s="96"/>
      <c r="Q228" s="96"/>
      <c r="R228" s="96"/>
      <c r="S228" s="96"/>
      <c r="T228" s="142"/>
      <c r="U228" s="142"/>
      <c r="V228" s="96"/>
      <c r="W228" s="96"/>
      <c r="X228" s="96"/>
      <c r="Y228" s="96"/>
      <c r="Z228" s="96"/>
      <c r="AA228" s="96"/>
      <c r="AB228" s="142"/>
      <c r="AC228" s="96"/>
      <c r="AD228" s="96"/>
      <c r="AE228" s="96"/>
      <c r="AF228" s="96"/>
      <c r="AG228" s="96"/>
      <c r="AH228" s="96"/>
    </row>
    <row r="229" spans="1:34" ht="15.75" customHeight="1">
      <c r="A229" s="96"/>
      <c r="B229" s="96"/>
      <c r="C229" s="96"/>
      <c r="D229" s="96"/>
      <c r="E229" s="96"/>
      <c r="F229" s="96"/>
      <c r="G229" s="141"/>
      <c r="H229" s="96"/>
      <c r="I229" s="96"/>
      <c r="J229" s="96"/>
      <c r="K229" s="96"/>
      <c r="L229" s="96"/>
      <c r="M229" s="96"/>
      <c r="N229" s="96"/>
      <c r="O229" s="96"/>
      <c r="P229" s="96"/>
      <c r="Q229" s="96"/>
      <c r="R229" s="96"/>
      <c r="S229" s="96"/>
      <c r="T229" s="142"/>
      <c r="U229" s="142"/>
      <c r="V229" s="96"/>
      <c r="W229" s="96"/>
      <c r="X229" s="96"/>
      <c r="Y229" s="96"/>
      <c r="Z229" s="96"/>
      <c r="AA229" s="96"/>
      <c r="AB229" s="142"/>
      <c r="AC229" s="96"/>
      <c r="AD229" s="96"/>
      <c r="AE229" s="96"/>
      <c r="AF229" s="96"/>
      <c r="AG229" s="96"/>
      <c r="AH229" s="96"/>
    </row>
    <row r="230" spans="1:34" ht="15.75" customHeight="1">
      <c r="A230" s="96"/>
      <c r="B230" s="96"/>
      <c r="C230" s="96"/>
      <c r="D230" s="96"/>
      <c r="E230" s="96"/>
      <c r="F230" s="96"/>
      <c r="G230" s="141"/>
      <c r="H230" s="96"/>
      <c r="I230" s="96"/>
      <c r="J230" s="96"/>
      <c r="K230" s="96"/>
      <c r="L230" s="96"/>
      <c r="M230" s="96"/>
      <c r="N230" s="96"/>
      <c r="O230" s="96"/>
      <c r="P230" s="96"/>
      <c r="Q230" s="96"/>
      <c r="R230" s="96"/>
      <c r="S230" s="96"/>
      <c r="T230" s="142"/>
      <c r="U230" s="142"/>
      <c r="V230" s="96"/>
      <c r="W230" s="96"/>
      <c r="X230" s="96"/>
      <c r="Y230" s="96"/>
      <c r="Z230" s="96"/>
      <c r="AA230" s="96"/>
      <c r="AB230" s="142"/>
      <c r="AC230" s="96"/>
      <c r="AD230" s="96"/>
      <c r="AE230" s="96"/>
      <c r="AF230" s="96"/>
      <c r="AG230" s="96"/>
      <c r="AH230" s="96"/>
    </row>
    <row r="231" spans="1:34" ht="15.75" customHeight="1">
      <c r="A231" s="96"/>
      <c r="B231" s="96"/>
      <c r="C231" s="96"/>
      <c r="D231" s="96"/>
      <c r="E231" s="96"/>
      <c r="F231" s="96"/>
      <c r="G231" s="141"/>
      <c r="H231" s="96"/>
      <c r="I231" s="96"/>
      <c r="J231" s="96"/>
      <c r="K231" s="96"/>
      <c r="L231" s="96"/>
      <c r="M231" s="96"/>
      <c r="N231" s="96"/>
      <c r="O231" s="96"/>
      <c r="P231" s="96"/>
      <c r="Q231" s="96"/>
      <c r="R231" s="96"/>
      <c r="S231" s="96"/>
      <c r="T231" s="142"/>
      <c r="U231" s="142"/>
      <c r="V231" s="96"/>
      <c r="W231" s="96"/>
      <c r="X231" s="96"/>
      <c r="Y231" s="96"/>
      <c r="Z231" s="96"/>
      <c r="AA231" s="96"/>
      <c r="AB231" s="142"/>
      <c r="AC231" s="96"/>
      <c r="AD231" s="96"/>
      <c r="AE231" s="96"/>
      <c r="AF231" s="96"/>
      <c r="AG231" s="96"/>
      <c r="AH231" s="96"/>
    </row>
    <row r="232" spans="1:34" ht="15.75" customHeight="1">
      <c r="A232" s="96"/>
      <c r="B232" s="96"/>
      <c r="C232" s="96"/>
      <c r="D232" s="96"/>
      <c r="E232" s="96"/>
      <c r="F232" s="96"/>
      <c r="G232" s="141"/>
      <c r="H232" s="96"/>
      <c r="I232" s="96"/>
      <c r="J232" s="96"/>
      <c r="K232" s="96"/>
      <c r="L232" s="96"/>
      <c r="M232" s="96"/>
      <c r="N232" s="96"/>
      <c r="O232" s="96"/>
      <c r="P232" s="96"/>
      <c r="Q232" s="96"/>
      <c r="R232" s="96"/>
      <c r="S232" s="96"/>
      <c r="T232" s="142"/>
      <c r="U232" s="142"/>
      <c r="V232" s="96"/>
      <c r="W232" s="96"/>
      <c r="X232" s="96"/>
      <c r="Y232" s="96"/>
      <c r="Z232" s="96"/>
      <c r="AA232" s="96"/>
      <c r="AB232" s="142"/>
      <c r="AC232" s="96"/>
      <c r="AD232" s="96"/>
      <c r="AE232" s="96"/>
      <c r="AF232" s="96"/>
      <c r="AG232" s="96"/>
      <c r="AH232" s="96"/>
    </row>
    <row r="233" spans="1:34" ht="15.75" customHeight="1">
      <c r="A233" s="96"/>
      <c r="B233" s="96"/>
      <c r="C233" s="96"/>
      <c r="D233" s="96"/>
      <c r="E233" s="96"/>
      <c r="F233" s="96"/>
      <c r="G233" s="141"/>
      <c r="H233" s="96"/>
      <c r="I233" s="96"/>
      <c r="J233" s="96"/>
      <c r="K233" s="96"/>
      <c r="L233" s="96"/>
      <c r="M233" s="96"/>
      <c r="N233" s="96"/>
      <c r="O233" s="96"/>
      <c r="P233" s="96"/>
      <c r="Q233" s="96"/>
      <c r="R233" s="96"/>
      <c r="S233" s="96"/>
      <c r="T233" s="142"/>
      <c r="U233" s="142"/>
      <c r="V233" s="96"/>
      <c r="W233" s="96"/>
      <c r="X233" s="96"/>
      <c r="Y233" s="96"/>
      <c r="Z233" s="96"/>
      <c r="AA233" s="96"/>
      <c r="AB233" s="142"/>
      <c r="AC233" s="96"/>
      <c r="AD233" s="96"/>
      <c r="AE233" s="96"/>
      <c r="AF233" s="96"/>
      <c r="AG233" s="96"/>
      <c r="AH233" s="96"/>
    </row>
    <row r="234" spans="1:34" ht="15.75" customHeight="1">
      <c r="A234" s="96"/>
      <c r="B234" s="96"/>
      <c r="C234" s="96"/>
      <c r="D234" s="96"/>
      <c r="E234" s="96"/>
      <c r="F234" s="96"/>
      <c r="G234" s="141"/>
      <c r="H234" s="96"/>
      <c r="I234" s="96"/>
      <c r="J234" s="96"/>
      <c r="K234" s="96"/>
      <c r="L234" s="96"/>
      <c r="M234" s="96"/>
      <c r="N234" s="96"/>
      <c r="O234" s="96"/>
      <c r="P234" s="96"/>
      <c r="Q234" s="96"/>
      <c r="R234" s="96"/>
      <c r="S234" s="96"/>
      <c r="T234" s="142"/>
      <c r="U234" s="142"/>
      <c r="V234" s="96"/>
      <c r="W234" s="96"/>
      <c r="X234" s="96"/>
      <c r="Y234" s="96"/>
      <c r="Z234" s="96"/>
      <c r="AA234" s="96"/>
      <c r="AB234" s="142"/>
      <c r="AC234" s="96"/>
      <c r="AD234" s="96"/>
      <c r="AE234" s="96"/>
      <c r="AF234" s="96"/>
      <c r="AG234" s="96"/>
      <c r="AH234" s="96"/>
    </row>
    <row r="235" spans="1:34" ht="15.75" customHeight="1">
      <c r="A235" s="96"/>
      <c r="B235" s="96"/>
      <c r="C235" s="96"/>
      <c r="D235" s="96"/>
      <c r="E235" s="96"/>
      <c r="F235" s="96"/>
      <c r="G235" s="141"/>
      <c r="H235" s="96"/>
      <c r="I235" s="96"/>
      <c r="J235" s="96"/>
      <c r="K235" s="96"/>
      <c r="L235" s="96"/>
      <c r="M235" s="96"/>
      <c r="N235" s="96"/>
      <c r="O235" s="96"/>
      <c r="P235" s="96"/>
      <c r="Q235" s="96"/>
      <c r="R235" s="96"/>
      <c r="S235" s="96"/>
      <c r="T235" s="142"/>
      <c r="U235" s="142"/>
      <c r="V235" s="96"/>
      <c r="W235" s="96"/>
      <c r="X235" s="96"/>
      <c r="Y235" s="96"/>
      <c r="Z235" s="96"/>
      <c r="AA235" s="96"/>
      <c r="AB235" s="142"/>
      <c r="AC235" s="96"/>
      <c r="AD235" s="96"/>
      <c r="AE235" s="96"/>
      <c r="AF235" s="96"/>
      <c r="AG235" s="96"/>
      <c r="AH235" s="96"/>
    </row>
    <row r="236" spans="1:34" ht="15.75" customHeight="1">
      <c r="A236" s="96"/>
      <c r="B236" s="96"/>
      <c r="C236" s="96"/>
      <c r="D236" s="96"/>
      <c r="E236" s="96"/>
      <c r="F236" s="96"/>
      <c r="G236" s="141"/>
      <c r="H236" s="96"/>
      <c r="I236" s="96"/>
      <c r="J236" s="96"/>
      <c r="K236" s="96"/>
      <c r="L236" s="96"/>
      <c r="M236" s="96"/>
      <c r="N236" s="96"/>
      <c r="O236" s="96"/>
      <c r="P236" s="96"/>
      <c r="Q236" s="96"/>
      <c r="R236" s="96"/>
      <c r="S236" s="96"/>
      <c r="T236" s="142"/>
      <c r="U236" s="142"/>
      <c r="V236" s="96"/>
      <c r="W236" s="96"/>
      <c r="X236" s="96"/>
      <c r="Y236" s="96"/>
      <c r="Z236" s="96"/>
      <c r="AA236" s="96"/>
      <c r="AB236" s="142"/>
      <c r="AC236" s="96"/>
      <c r="AD236" s="96"/>
      <c r="AE236" s="96"/>
      <c r="AF236" s="96"/>
      <c r="AG236" s="96"/>
      <c r="AH236" s="96"/>
    </row>
    <row r="237" spans="1:34" ht="15.75" customHeight="1">
      <c r="A237" s="96"/>
      <c r="B237" s="96"/>
      <c r="C237" s="96"/>
      <c r="D237" s="96"/>
      <c r="E237" s="96"/>
      <c r="F237" s="96"/>
      <c r="G237" s="141"/>
      <c r="H237" s="96"/>
      <c r="I237" s="96"/>
      <c r="J237" s="96"/>
      <c r="K237" s="96"/>
      <c r="L237" s="96"/>
      <c r="M237" s="96"/>
      <c r="N237" s="96"/>
      <c r="O237" s="96"/>
      <c r="P237" s="96"/>
      <c r="Q237" s="96"/>
      <c r="R237" s="96"/>
      <c r="S237" s="96"/>
      <c r="T237" s="142"/>
      <c r="U237" s="142"/>
      <c r="V237" s="96"/>
      <c r="W237" s="96"/>
      <c r="X237" s="96"/>
      <c r="Y237" s="96"/>
      <c r="Z237" s="96"/>
      <c r="AA237" s="96"/>
      <c r="AB237" s="142"/>
      <c r="AC237" s="96"/>
      <c r="AD237" s="96"/>
      <c r="AE237" s="96"/>
      <c r="AF237" s="96"/>
      <c r="AG237" s="96"/>
      <c r="AH237" s="96"/>
    </row>
    <row r="238" spans="1:34" ht="15.75" customHeight="1">
      <c r="A238" s="96"/>
      <c r="B238" s="96"/>
      <c r="C238" s="96"/>
      <c r="D238" s="96"/>
      <c r="E238" s="96"/>
      <c r="F238" s="96"/>
      <c r="G238" s="141"/>
      <c r="H238" s="96"/>
      <c r="I238" s="96"/>
      <c r="J238" s="96"/>
      <c r="K238" s="96"/>
      <c r="L238" s="96"/>
      <c r="M238" s="96"/>
      <c r="N238" s="96"/>
      <c r="O238" s="96"/>
      <c r="P238" s="96"/>
      <c r="Q238" s="96"/>
      <c r="R238" s="96"/>
      <c r="S238" s="96"/>
      <c r="T238" s="142"/>
      <c r="U238" s="142"/>
      <c r="V238" s="96"/>
      <c r="W238" s="96"/>
      <c r="X238" s="96"/>
      <c r="Y238" s="96"/>
      <c r="Z238" s="96"/>
      <c r="AA238" s="96"/>
      <c r="AB238" s="142"/>
      <c r="AC238" s="96"/>
      <c r="AD238" s="96"/>
      <c r="AE238" s="96"/>
      <c r="AF238" s="96"/>
      <c r="AG238" s="96"/>
      <c r="AH238" s="96"/>
    </row>
    <row r="239" spans="1:34" ht="15.75" customHeight="1">
      <c r="A239" s="96"/>
      <c r="B239" s="96"/>
      <c r="C239" s="96"/>
      <c r="D239" s="96"/>
      <c r="E239" s="96"/>
      <c r="F239" s="96"/>
      <c r="G239" s="141"/>
      <c r="H239" s="96"/>
      <c r="I239" s="96"/>
      <c r="J239" s="96"/>
      <c r="K239" s="96"/>
      <c r="L239" s="96"/>
      <c r="M239" s="96"/>
      <c r="N239" s="96"/>
      <c r="O239" s="96"/>
      <c r="P239" s="96"/>
      <c r="Q239" s="96"/>
      <c r="R239" s="96"/>
      <c r="S239" s="96"/>
      <c r="T239" s="142"/>
      <c r="U239" s="142"/>
      <c r="V239" s="96"/>
      <c r="W239" s="96"/>
      <c r="X239" s="96"/>
      <c r="Y239" s="96"/>
      <c r="Z239" s="96"/>
      <c r="AA239" s="96"/>
      <c r="AB239" s="142"/>
      <c r="AC239" s="96"/>
      <c r="AD239" s="96"/>
      <c r="AE239" s="96"/>
      <c r="AF239" s="96"/>
      <c r="AG239" s="96"/>
      <c r="AH239" s="96"/>
    </row>
    <row r="240" spans="1:34" ht="15.75" customHeight="1">
      <c r="A240" s="96"/>
      <c r="B240" s="96"/>
      <c r="C240" s="96"/>
      <c r="D240" s="96"/>
      <c r="E240" s="96"/>
      <c r="F240" s="96"/>
      <c r="G240" s="141"/>
      <c r="H240" s="96"/>
      <c r="I240" s="96"/>
      <c r="J240" s="96"/>
      <c r="K240" s="96"/>
      <c r="L240" s="96"/>
      <c r="M240" s="96"/>
      <c r="N240" s="96"/>
      <c r="O240" s="96"/>
      <c r="P240" s="96"/>
      <c r="Q240" s="96"/>
      <c r="R240" s="96"/>
      <c r="S240" s="96"/>
      <c r="T240" s="142"/>
      <c r="U240" s="142"/>
      <c r="V240" s="96"/>
      <c r="W240" s="96"/>
      <c r="X240" s="96"/>
      <c r="Y240" s="96"/>
      <c r="Z240" s="96"/>
      <c r="AA240" s="96"/>
      <c r="AB240" s="142"/>
      <c r="AC240" s="96"/>
      <c r="AD240" s="96"/>
      <c r="AE240" s="96"/>
      <c r="AF240" s="96"/>
      <c r="AG240" s="96"/>
      <c r="AH240" s="96"/>
    </row>
    <row r="241" spans="1:34" ht="15.75" customHeight="1">
      <c r="A241" s="96"/>
      <c r="B241" s="96"/>
      <c r="C241" s="96"/>
      <c r="D241" s="96"/>
      <c r="E241" s="96"/>
      <c r="F241" s="96"/>
      <c r="G241" s="141"/>
      <c r="H241" s="96"/>
      <c r="I241" s="96"/>
      <c r="J241" s="96"/>
      <c r="K241" s="96"/>
      <c r="L241" s="96"/>
      <c r="M241" s="96"/>
      <c r="N241" s="96"/>
      <c r="O241" s="96"/>
      <c r="P241" s="96"/>
      <c r="Q241" s="96"/>
      <c r="R241" s="96"/>
      <c r="S241" s="96"/>
      <c r="T241" s="142"/>
      <c r="U241" s="142"/>
      <c r="V241" s="96"/>
      <c r="W241" s="96"/>
      <c r="X241" s="96"/>
      <c r="Y241" s="96"/>
      <c r="Z241" s="96"/>
      <c r="AA241" s="96"/>
      <c r="AB241" s="142"/>
      <c r="AC241" s="96"/>
      <c r="AD241" s="96"/>
      <c r="AE241" s="96"/>
      <c r="AF241" s="96"/>
      <c r="AG241" s="96"/>
      <c r="AH241" s="96"/>
    </row>
    <row r="242" spans="1:34" ht="15.75" customHeight="1">
      <c r="A242" s="96"/>
      <c r="B242" s="96"/>
      <c r="C242" s="96"/>
      <c r="D242" s="96"/>
      <c r="E242" s="96"/>
      <c r="F242" s="96"/>
      <c r="G242" s="141"/>
      <c r="H242" s="96"/>
      <c r="I242" s="96"/>
      <c r="J242" s="96"/>
      <c r="K242" s="96"/>
      <c r="L242" s="96"/>
      <c r="M242" s="96"/>
      <c r="N242" s="96"/>
      <c r="O242" s="96"/>
      <c r="P242" s="96"/>
      <c r="Q242" s="96"/>
      <c r="R242" s="96"/>
      <c r="S242" s="96"/>
      <c r="T242" s="142"/>
      <c r="U242" s="142"/>
      <c r="V242" s="96"/>
      <c r="W242" s="96"/>
      <c r="X242" s="96"/>
      <c r="Y242" s="96"/>
      <c r="Z242" s="96"/>
      <c r="AA242" s="96"/>
      <c r="AB242" s="142"/>
      <c r="AC242" s="96"/>
      <c r="AD242" s="96"/>
      <c r="AE242" s="96"/>
      <c r="AF242" s="96"/>
      <c r="AG242" s="96"/>
      <c r="AH242" s="96"/>
    </row>
    <row r="243" spans="1:34" ht="15.75" customHeight="1">
      <c r="A243" s="96"/>
      <c r="B243" s="96"/>
      <c r="C243" s="96"/>
      <c r="D243" s="96"/>
      <c r="E243" s="96"/>
      <c r="F243" s="96"/>
      <c r="G243" s="141"/>
      <c r="H243" s="96"/>
      <c r="I243" s="96"/>
      <c r="J243" s="96"/>
      <c r="K243" s="96"/>
      <c r="L243" s="96"/>
      <c r="M243" s="96"/>
      <c r="N243" s="96"/>
      <c r="O243" s="96"/>
      <c r="P243" s="96"/>
      <c r="Q243" s="96"/>
      <c r="R243" s="96"/>
      <c r="S243" s="96"/>
      <c r="T243" s="142"/>
      <c r="U243" s="142"/>
      <c r="V243" s="96"/>
      <c r="W243" s="96"/>
      <c r="X243" s="96"/>
      <c r="Y243" s="96"/>
      <c r="Z243" s="96"/>
      <c r="AA243" s="96"/>
      <c r="AB243" s="142"/>
      <c r="AC243" s="96"/>
      <c r="AD243" s="96"/>
      <c r="AE243" s="96"/>
      <c r="AF243" s="96"/>
      <c r="AG243" s="96"/>
      <c r="AH243" s="96"/>
    </row>
    <row r="244" spans="1:34" ht="15.75" customHeight="1">
      <c r="A244" s="96"/>
      <c r="B244" s="96"/>
      <c r="C244" s="96"/>
      <c r="D244" s="96"/>
      <c r="E244" s="96"/>
      <c r="F244" s="96"/>
      <c r="G244" s="141"/>
      <c r="H244" s="96"/>
      <c r="I244" s="96"/>
      <c r="J244" s="96"/>
      <c r="K244" s="96"/>
      <c r="L244" s="96"/>
      <c r="M244" s="96"/>
      <c r="N244" s="96"/>
      <c r="O244" s="96"/>
      <c r="P244" s="96"/>
      <c r="Q244" s="96"/>
      <c r="R244" s="96"/>
      <c r="S244" s="96"/>
      <c r="T244" s="142"/>
      <c r="U244" s="142"/>
      <c r="V244" s="96"/>
      <c r="W244" s="96"/>
      <c r="X244" s="96"/>
      <c r="Y244" s="96"/>
      <c r="Z244" s="96"/>
      <c r="AA244" s="96"/>
      <c r="AB244" s="142"/>
      <c r="AC244" s="96"/>
      <c r="AD244" s="96"/>
      <c r="AE244" s="96"/>
      <c r="AF244" s="96"/>
      <c r="AG244" s="96"/>
      <c r="AH244" s="96"/>
    </row>
    <row r="245" spans="1:34" ht="15.75" customHeight="1">
      <c r="A245" s="96"/>
      <c r="B245" s="96"/>
      <c r="C245" s="96"/>
      <c r="D245" s="96"/>
      <c r="E245" s="96"/>
      <c r="F245" s="96"/>
      <c r="G245" s="141"/>
      <c r="H245" s="96"/>
      <c r="I245" s="96"/>
      <c r="J245" s="96"/>
      <c r="K245" s="96"/>
      <c r="L245" s="96"/>
      <c r="M245" s="96"/>
      <c r="N245" s="96"/>
      <c r="O245" s="96"/>
      <c r="P245" s="96"/>
      <c r="Q245" s="96"/>
      <c r="R245" s="96"/>
      <c r="S245" s="96"/>
      <c r="T245" s="142"/>
      <c r="U245" s="142"/>
      <c r="V245" s="96"/>
      <c r="W245" s="96"/>
      <c r="X245" s="96"/>
      <c r="Y245" s="96"/>
      <c r="Z245" s="96"/>
      <c r="AA245" s="96"/>
      <c r="AB245" s="142"/>
      <c r="AC245" s="96"/>
      <c r="AD245" s="96"/>
      <c r="AE245" s="96"/>
      <c r="AF245" s="96"/>
      <c r="AG245" s="96"/>
      <c r="AH245" s="96"/>
    </row>
    <row r="246" spans="1:34" ht="15.75" customHeight="1">
      <c r="A246" s="96"/>
      <c r="B246" s="96"/>
      <c r="C246" s="96"/>
      <c r="D246" s="96"/>
      <c r="E246" s="96"/>
      <c r="F246" s="96"/>
      <c r="G246" s="141"/>
      <c r="H246" s="96"/>
      <c r="I246" s="96"/>
      <c r="J246" s="96"/>
      <c r="K246" s="96"/>
      <c r="L246" s="96"/>
      <c r="M246" s="96"/>
      <c r="N246" s="96"/>
      <c r="O246" s="96"/>
      <c r="P246" s="96"/>
      <c r="Q246" s="96"/>
      <c r="R246" s="96"/>
      <c r="S246" s="96"/>
      <c r="T246" s="142"/>
      <c r="U246" s="142"/>
      <c r="V246" s="96"/>
      <c r="W246" s="96"/>
      <c r="X246" s="96"/>
      <c r="Y246" s="96"/>
      <c r="Z246" s="96"/>
      <c r="AA246" s="96"/>
      <c r="AB246" s="142"/>
      <c r="AC246" s="96"/>
      <c r="AD246" s="96"/>
      <c r="AE246" s="96"/>
      <c r="AF246" s="96"/>
      <c r="AG246" s="96"/>
      <c r="AH246" s="96"/>
    </row>
    <row r="247" spans="1:34" ht="15.75" customHeight="1">
      <c r="A247" s="96"/>
      <c r="B247" s="96"/>
      <c r="C247" s="96"/>
      <c r="D247" s="96"/>
      <c r="E247" s="96"/>
      <c r="F247" s="96"/>
      <c r="G247" s="141"/>
      <c r="H247" s="96"/>
      <c r="I247" s="96"/>
      <c r="J247" s="96"/>
      <c r="K247" s="96"/>
      <c r="L247" s="96"/>
      <c r="M247" s="96"/>
      <c r="N247" s="96"/>
      <c r="O247" s="96"/>
      <c r="P247" s="96"/>
      <c r="Q247" s="96"/>
      <c r="R247" s="96"/>
      <c r="S247" s="96"/>
      <c r="T247" s="142"/>
      <c r="U247" s="142"/>
      <c r="V247" s="96"/>
      <c r="W247" s="96"/>
      <c r="X247" s="96"/>
      <c r="Y247" s="96"/>
      <c r="Z247" s="96"/>
      <c r="AA247" s="96"/>
      <c r="AB247" s="142"/>
      <c r="AC247" s="96"/>
      <c r="AD247" s="96"/>
      <c r="AE247" s="96"/>
      <c r="AF247" s="96"/>
      <c r="AG247" s="96"/>
      <c r="AH247" s="96"/>
    </row>
    <row r="248" spans="1:34" ht="15.75" customHeight="1">
      <c r="A248" s="96"/>
      <c r="B248" s="96"/>
      <c r="C248" s="96"/>
      <c r="D248" s="96"/>
      <c r="E248" s="96"/>
      <c r="F248" s="96"/>
      <c r="G248" s="141"/>
      <c r="H248" s="96"/>
      <c r="I248" s="96"/>
      <c r="J248" s="96"/>
      <c r="K248" s="96"/>
      <c r="L248" s="96"/>
      <c r="M248" s="96"/>
      <c r="N248" s="96"/>
      <c r="O248" s="96"/>
      <c r="P248" s="96"/>
      <c r="Q248" s="96"/>
      <c r="R248" s="96"/>
      <c r="S248" s="96"/>
      <c r="T248" s="142"/>
      <c r="U248" s="142"/>
      <c r="V248" s="96"/>
      <c r="W248" s="96"/>
      <c r="X248" s="96"/>
      <c r="Y248" s="96"/>
      <c r="Z248" s="96"/>
      <c r="AA248" s="96"/>
      <c r="AB248" s="142"/>
      <c r="AC248" s="96"/>
      <c r="AD248" s="96"/>
      <c r="AE248" s="96"/>
      <c r="AF248" s="96"/>
      <c r="AG248" s="96"/>
      <c r="AH248" s="96"/>
    </row>
    <row r="249" spans="1:34" ht="15.75" customHeight="1">
      <c r="A249" s="96"/>
      <c r="B249" s="96"/>
      <c r="C249" s="96"/>
      <c r="D249" s="96"/>
      <c r="E249" s="96"/>
      <c r="F249" s="96"/>
      <c r="G249" s="141"/>
      <c r="H249" s="96"/>
      <c r="I249" s="96"/>
      <c r="J249" s="96"/>
      <c r="K249" s="96"/>
      <c r="L249" s="96"/>
      <c r="M249" s="96"/>
      <c r="N249" s="96"/>
      <c r="O249" s="96"/>
      <c r="P249" s="96"/>
      <c r="Q249" s="96"/>
      <c r="R249" s="96"/>
      <c r="S249" s="96"/>
      <c r="T249" s="142"/>
      <c r="U249" s="142"/>
      <c r="V249" s="96"/>
      <c r="W249" s="96"/>
      <c r="X249" s="96"/>
      <c r="Y249" s="96"/>
      <c r="Z249" s="96"/>
      <c r="AA249" s="96"/>
      <c r="AB249" s="142"/>
      <c r="AC249" s="96"/>
      <c r="AD249" s="96"/>
      <c r="AE249" s="96"/>
      <c r="AF249" s="96"/>
      <c r="AG249" s="96"/>
      <c r="AH249" s="96"/>
    </row>
    <row r="250" spans="1:34" ht="15.75" customHeight="1">
      <c r="A250" s="96"/>
      <c r="B250" s="96"/>
      <c r="C250" s="96"/>
      <c r="D250" s="96"/>
      <c r="E250" s="96"/>
      <c r="F250" s="96"/>
      <c r="G250" s="141"/>
      <c r="H250" s="96"/>
      <c r="I250" s="96"/>
      <c r="J250" s="96"/>
      <c r="K250" s="96"/>
      <c r="L250" s="96"/>
      <c r="M250" s="96"/>
      <c r="N250" s="96"/>
      <c r="O250" s="96"/>
      <c r="P250" s="96"/>
      <c r="Q250" s="96"/>
      <c r="R250" s="96"/>
      <c r="S250" s="96"/>
      <c r="T250" s="142"/>
      <c r="U250" s="142"/>
      <c r="V250" s="96"/>
      <c r="W250" s="96"/>
      <c r="X250" s="96"/>
      <c r="Y250" s="96"/>
      <c r="Z250" s="96"/>
      <c r="AA250" s="96"/>
      <c r="AB250" s="142"/>
      <c r="AC250" s="96"/>
      <c r="AD250" s="96"/>
      <c r="AE250" s="96"/>
      <c r="AF250" s="96"/>
      <c r="AG250" s="96"/>
      <c r="AH250" s="96"/>
    </row>
    <row r="251" spans="1:34" ht="15.75" customHeight="1">
      <c r="A251" s="96"/>
      <c r="B251" s="96"/>
      <c r="C251" s="96"/>
      <c r="D251" s="96"/>
      <c r="E251" s="96"/>
      <c r="F251" s="96"/>
      <c r="G251" s="141"/>
      <c r="H251" s="96"/>
      <c r="I251" s="96"/>
      <c r="J251" s="96"/>
      <c r="K251" s="96"/>
      <c r="L251" s="96"/>
      <c r="M251" s="96"/>
      <c r="N251" s="96"/>
      <c r="O251" s="96"/>
      <c r="P251" s="96"/>
      <c r="Q251" s="96"/>
      <c r="R251" s="96"/>
      <c r="S251" s="96"/>
      <c r="T251" s="142"/>
      <c r="U251" s="142"/>
      <c r="V251" s="96"/>
      <c r="W251" s="96"/>
      <c r="X251" s="96"/>
      <c r="Y251" s="96"/>
      <c r="Z251" s="96"/>
      <c r="AA251" s="96"/>
      <c r="AB251" s="142"/>
      <c r="AC251" s="96"/>
      <c r="AD251" s="96"/>
      <c r="AE251" s="96"/>
      <c r="AF251" s="96"/>
      <c r="AG251" s="96"/>
      <c r="AH251" s="96"/>
    </row>
    <row r="252" spans="1:34" ht="15.75" customHeight="1">
      <c r="A252" s="96"/>
      <c r="B252" s="96"/>
      <c r="C252" s="96"/>
      <c r="D252" s="96"/>
      <c r="E252" s="96"/>
      <c r="F252" s="96"/>
      <c r="G252" s="141"/>
      <c r="H252" s="96"/>
      <c r="I252" s="96"/>
      <c r="J252" s="96"/>
      <c r="K252" s="96"/>
      <c r="L252" s="96"/>
      <c r="M252" s="96"/>
      <c r="N252" s="96"/>
      <c r="O252" s="96"/>
      <c r="P252" s="96"/>
      <c r="Q252" s="96"/>
      <c r="R252" s="96"/>
      <c r="S252" s="96"/>
      <c r="T252" s="142"/>
      <c r="U252" s="142"/>
      <c r="V252" s="96"/>
      <c r="W252" s="96"/>
      <c r="X252" s="96"/>
      <c r="Y252" s="96"/>
      <c r="Z252" s="96"/>
      <c r="AA252" s="96"/>
      <c r="AB252" s="142"/>
      <c r="AC252" s="96"/>
      <c r="AD252" s="96"/>
      <c r="AE252" s="96"/>
      <c r="AF252" s="96"/>
      <c r="AG252" s="96"/>
      <c r="AH252" s="96"/>
    </row>
    <row r="253" spans="1:34" ht="15.75" customHeight="1">
      <c r="A253" s="96"/>
      <c r="B253" s="96"/>
      <c r="C253" s="96"/>
      <c r="D253" s="96"/>
      <c r="E253" s="96"/>
      <c r="F253" s="96"/>
      <c r="G253" s="141"/>
      <c r="H253" s="96"/>
      <c r="I253" s="96"/>
      <c r="J253" s="96"/>
      <c r="K253" s="96"/>
      <c r="L253" s="96"/>
      <c r="M253" s="96"/>
      <c r="N253" s="96"/>
      <c r="O253" s="96"/>
      <c r="P253" s="96"/>
      <c r="Q253" s="96"/>
      <c r="R253" s="96"/>
      <c r="S253" s="96"/>
      <c r="T253" s="142"/>
      <c r="U253" s="142"/>
      <c r="V253" s="96"/>
      <c r="W253" s="96"/>
      <c r="X253" s="96"/>
      <c r="Y253" s="96"/>
      <c r="Z253" s="96"/>
      <c r="AA253" s="96"/>
      <c r="AB253" s="142"/>
      <c r="AC253" s="96"/>
      <c r="AD253" s="96"/>
      <c r="AE253" s="96"/>
      <c r="AF253" s="96"/>
      <c r="AG253" s="96"/>
      <c r="AH253" s="96"/>
    </row>
    <row r="254" spans="1:34" ht="15.75" customHeight="1">
      <c r="A254" s="96"/>
      <c r="B254" s="96"/>
      <c r="C254" s="96"/>
      <c r="D254" s="96"/>
      <c r="E254" s="96"/>
      <c r="F254" s="96"/>
      <c r="G254" s="141"/>
      <c r="H254" s="96"/>
      <c r="I254" s="96"/>
      <c r="J254" s="96"/>
      <c r="K254" s="96"/>
      <c r="L254" s="96"/>
      <c r="M254" s="96"/>
      <c r="N254" s="96"/>
      <c r="O254" s="96"/>
      <c r="P254" s="96"/>
      <c r="Q254" s="96"/>
      <c r="R254" s="96"/>
      <c r="S254" s="96"/>
      <c r="T254" s="142"/>
      <c r="U254" s="142"/>
      <c r="V254" s="96"/>
      <c r="W254" s="96"/>
      <c r="X254" s="96"/>
      <c r="Y254" s="96"/>
      <c r="Z254" s="96"/>
      <c r="AA254" s="96"/>
      <c r="AB254" s="142"/>
      <c r="AC254" s="96"/>
      <c r="AD254" s="96"/>
      <c r="AE254" s="96"/>
      <c r="AF254" s="96"/>
      <c r="AG254" s="96"/>
      <c r="AH254" s="96"/>
    </row>
    <row r="255" spans="1:34" ht="15.75" customHeight="1">
      <c r="A255" s="96"/>
      <c r="B255" s="96"/>
      <c r="C255" s="96"/>
      <c r="D255" s="96"/>
      <c r="E255" s="96"/>
      <c r="F255" s="96"/>
      <c r="G255" s="141"/>
      <c r="H255" s="96"/>
      <c r="I255" s="96"/>
      <c r="J255" s="96"/>
      <c r="K255" s="96"/>
      <c r="L255" s="96"/>
      <c r="M255" s="96"/>
      <c r="N255" s="96"/>
      <c r="O255" s="96"/>
      <c r="P255" s="96"/>
      <c r="Q255" s="96"/>
      <c r="R255" s="96"/>
      <c r="S255" s="96"/>
      <c r="T255" s="142"/>
      <c r="U255" s="142"/>
      <c r="V255" s="96"/>
      <c r="W255" s="96"/>
      <c r="X255" s="96"/>
      <c r="Y255" s="96"/>
      <c r="Z255" s="96"/>
      <c r="AA255" s="96"/>
      <c r="AB255" s="142"/>
      <c r="AC255" s="96"/>
      <c r="AD255" s="96"/>
      <c r="AE255" s="96"/>
      <c r="AF255" s="96"/>
      <c r="AG255" s="96"/>
      <c r="AH255" s="96"/>
    </row>
    <row r="256" spans="1:34" ht="15.75" customHeight="1">
      <c r="A256" s="96"/>
      <c r="B256" s="96"/>
      <c r="C256" s="96"/>
      <c r="D256" s="96"/>
      <c r="E256" s="96"/>
      <c r="F256" s="96"/>
      <c r="G256" s="141"/>
      <c r="H256" s="96"/>
      <c r="I256" s="96"/>
      <c r="J256" s="96"/>
      <c r="K256" s="96"/>
      <c r="L256" s="96"/>
      <c r="M256" s="96"/>
      <c r="N256" s="96"/>
      <c r="O256" s="96"/>
      <c r="P256" s="96"/>
      <c r="Q256" s="96"/>
      <c r="R256" s="96"/>
      <c r="S256" s="96"/>
      <c r="T256" s="142"/>
      <c r="U256" s="142"/>
      <c r="V256" s="96"/>
      <c r="W256" s="96"/>
      <c r="X256" s="96"/>
      <c r="Y256" s="96"/>
      <c r="Z256" s="96"/>
      <c r="AA256" s="96"/>
      <c r="AB256" s="142"/>
      <c r="AC256" s="96"/>
      <c r="AD256" s="96"/>
      <c r="AE256" s="96"/>
      <c r="AF256" s="96"/>
      <c r="AG256" s="96"/>
      <c r="AH256" s="96"/>
    </row>
    <row r="257" spans="1:34" ht="15.75" customHeight="1">
      <c r="A257" s="96"/>
      <c r="B257" s="96"/>
      <c r="C257" s="96"/>
      <c r="D257" s="96"/>
      <c r="E257" s="96"/>
      <c r="F257" s="96"/>
      <c r="G257" s="141"/>
      <c r="H257" s="96"/>
      <c r="I257" s="96"/>
      <c r="J257" s="96"/>
      <c r="K257" s="96"/>
      <c r="L257" s="96"/>
      <c r="M257" s="96"/>
      <c r="N257" s="96"/>
      <c r="O257" s="96"/>
      <c r="P257" s="96"/>
      <c r="Q257" s="96"/>
      <c r="R257" s="96"/>
      <c r="S257" s="96"/>
      <c r="T257" s="142"/>
      <c r="U257" s="142"/>
      <c r="V257" s="96"/>
      <c r="W257" s="96"/>
      <c r="X257" s="96"/>
      <c r="Y257" s="96"/>
      <c r="Z257" s="96"/>
      <c r="AA257" s="96"/>
      <c r="AB257" s="142"/>
      <c r="AC257" s="96"/>
      <c r="AD257" s="96"/>
      <c r="AE257" s="96"/>
      <c r="AF257" s="96"/>
      <c r="AG257" s="96"/>
      <c r="AH257" s="96"/>
    </row>
    <row r="258" spans="1:34" ht="15.75" customHeight="1">
      <c r="A258" s="96"/>
      <c r="B258" s="96"/>
      <c r="C258" s="96"/>
      <c r="D258" s="96"/>
      <c r="E258" s="96"/>
      <c r="F258" s="96"/>
      <c r="G258" s="141"/>
      <c r="H258" s="96"/>
      <c r="I258" s="96"/>
      <c r="J258" s="96"/>
      <c r="K258" s="96"/>
      <c r="L258" s="96"/>
      <c r="M258" s="96"/>
      <c r="N258" s="96"/>
      <c r="O258" s="96"/>
      <c r="P258" s="96"/>
      <c r="Q258" s="96"/>
      <c r="R258" s="96"/>
      <c r="S258" s="96"/>
      <c r="T258" s="142"/>
      <c r="U258" s="142"/>
      <c r="V258" s="96"/>
      <c r="W258" s="96"/>
      <c r="X258" s="96"/>
      <c r="Y258" s="96"/>
      <c r="Z258" s="96"/>
      <c r="AA258" s="96"/>
      <c r="AB258" s="142"/>
      <c r="AC258" s="96"/>
      <c r="AD258" s="96"/>
      <c r="AE258" s="96"/>
      <c r="AF258" s="96"/>
      <c r="AG258" s="96"/>
      <c r="AH258" s="96"/>
    </row>
    <row r="259" spans="1:34" ht="15.75" customHeight="1">
      <c r="A259" s="96"/>
      <c r="B259" s="96"/>
      <c r="C259" s="96"/>
      <c r="D259" s="96"/>
      <c r="E259" s="96"/>
      <c r="F259" s="96"/>
      <c r="G259" s="141"/>
      <c r="H259" s="96"/>
      <c r="I259" s="96"/>
      <c r="J259" s="96"/>
      <c r="K259" s="96"/>
      <c r="L259" s="96"/>
      <c r="M259" s="96"/>
      <c r="N259" s="96"/>
      <c r="O259" s="96"/>
      <c r="P259" s="96"/>
      <c r="Q259" s="96"/>
      <c r="R259" s="96"/>
      <c r="S259" s="96"/>
      <c r="T259" s="142"/>
      <c r="U259" s="142"/>
      <c r="V259" s="96"/>
      <c r="W259" s="96"/>
      <c r="X259" s="96"/>
      <c r="Y259" s="96"/>
      <c r="Z259" s="96"/>
      <c r="AA259" s="96"/>
      <c r="AB259" s="142"/>
      <c r="AC259" s="96"/>
      <c r="AD259" s="96"/>
      <c r="AE259" s="96"/>
      <c r="AF259" s="96"/>
      <c r="AG259" s="96"/>
      <c r="AH259" s="96"/>
    </row>
    <row r="260" spans="1:34" ht="15.75" customHeight="1">
      <c r="A260" s="96"/>
      <c r="B260" s="96"/>
      <c r="C260" s="96"/>
      <c r="D260" s="96"/>
      <c r="E260" s="96"/>
      <c r="F260" s="96"/>
      <c r="G260" s="141"/>
      <c r="H260" s="96"/>
      <c r="I260" s="96"/>
      <c r="J260" s="96"/>
      <c r="K260" s="96"/>
      <c r="L260" s="96"/>
      <c r="M260" s="96"/>
      <c r="N260" s="96"/>
      <c r="O260" s="96"/>
      <c r="P260" s="96"/>
      <c r="Q260" s="96"/>
      <c r="R260" s="96"/>
      <c r="S260" s="96"/>
      <c r="T260" s="142"/>
      <c r="U260" s="142"/>
      <c r="V260" s="96"/>
      <c r="W260" s="96"/>
      <c r="X260" s="96"/>
      <c r="Y260" s="96"/>
      <c r="Z260" s="96"/>
      <c r="AA260" s="96"/>
      <c r="AB260" s="142"/>
      <c r="AC260" s="96"/>
      <c r="AD260" s="96"/>
      <c r="AE260" s="96"/>
      <c r="AF260" s="96"/>
      <c r="AG260" s="96"/>
      <c r="AH260" s="96"/>
    </row>
    <row r="261" spans="1:34" ht="15.75" customHeight="1">
      <c r="A261" s="96"/>
      <c r="B261" s="96"/>
      <c r="C261" s="96"/>
      <c r="D261" s="96"/>
      <c r="E261" s="96"/>
      <c r="F261" s="96"/>
      <c r="G261" s="141"/>
      <c r="H261" s="96"/>
      <c r="I261" s="96"/>
      <c r="J261" s="96"/>
      <c r="K261" s="96"/>
      <c r="L261" s="96"/>
      <c r="M261" s="96"/>
      <c r="N261" s="96"/>
      <c r="O261" s="96"/>
      <c r="P261" s="96"/>
      <c r="Q261" s="96"/>
      <c r="R261" s="96"/>
      <c r="S261" s="96"/>
      <c r="T261" s="142"/>
      <c r="U261" s="142"/>
      <c r="V261" s="96"/>
      <c r="W261" s="96"/>
      <c r="X261" s="96"/>
      <c r="Y261" s="96"/>
      <c r="Z261" s="96"/>
      <c r="AA261" s="96"/>
      <c r="AB261" s="142"/>
      <c r="AC261" s="96"/>
      <c r="AD261" s="96"/>
      <c r="AE261" s="96"/>
      <c r="AF261" s="96"/>
      <c r="AG261" s="96"/>
      <c r="AH261" s="96"/>
    </row>
    <row r="262" spans="1:34" ht="15.75" customHeight="1">
      <c r="A262" s="96"/>
      <c r="B262" s="96"/>
      <c r="C262" s="96"/>
      <c r="D262" s="96"/>
      <c r="E262" s="96"/>
      <c r="F262" s="96"/>
      <c r="G262" s="141"/>
      <c r="H262" s="96"/>
      <c r="I262" s="96"/>
      <c r="J262" s="96"/>
      <c r="K262" s="96"/>
      <c r="L262" s="96"/>
      <c r="M262" s="96"/>
      <c r="N262" s="96"/>
      <c r="O262" s="96"/>
      <c r="P262" s="96"/>
      <c r="Q262" s="96"/>
      <c r="R262" s="96"/>
      <c r="S262" s="96"/>
      <c r="T262" s="142"/>
      <c r="U262" s="142"/>
      <c r="V262" s="96"/>
      <c r="W262" s="96"/>
      <c r="X262" s="96"/>
      <c r="Y262" s="96"/>
      <c r="Z262" s="96"/>
      <c r="AA262" s="96"/>
      <c r="AB262" s="142"/>
      <c r="AC262" s="96"/>
      <c r="AD262" s="96"/>
      <c r="AE262" s="96"/>
      <c r="AF262" s="96"/>
      <c r="AG262" s="96"/>
      <c r="AH262" s="96"/>
    </row>
    <row r="263" spans="1:34" ht="15.75" customHeight="1">
      <c r="A263" s="96"/>
      <c r="B263" s="96"/>
      <c r="C263" s="96"/>
      <c r="D263" s="96"/>
      <c r="E263" s="96"/>
      <c r="F263" s="96"/>
      <c r="G263" s="141"/>
      <c r="H263" s="96"/>
      <c r="I263" s="96"/>
      <c r="J263" s="96"/>
      <c r="K263" s="96"/>
      <c r="L263" s="96"/>
      <c r="M263" s="96"/>
      <c r="N263" s="96"/>
      <c r="O263" s="96"/>
      <c r="P263" s="96"/>
      <c r="Q263" s="96"/>
      <c r="R263" s="96"/>
      <c r="S263" s="96"/>
      <c r="T263" s="142"/>
      <c r="U263" s="142"/>
      <c r="V263" s="96"/>
      <c r="W263" s="96"/>
      <c r="X263" s="96"/>
      <c r="Y263" s="96"/>
      <c r="Z263" s="96"/>
      <c r="AA263" s="96"/>
      <c r="AB263" s="142"/>
      <c r="AC263" s="96"/>
      <c r="AD263" s="96"/>
      <c r="AE263" s="96"/>
      <c r="AF263" s="96"/>
      <c r="AG263" s="96"/>
      <c r="AH263" s="96"/>
    </row>
    <row r="264" spans="1:34" ht="15.75" customHeight="1">
      <c r="A264" s="96"/>
      <c r="B264" s="96"/>
      <c r="C264" s="96"/>
      <c r="D264" s="96"/>
      <c r="E264" s="96"/>
      <c r="F264" s="96"/>
      <c r="G264" s="141"/>
      <c r="H264" s="96"/>
      <c r="I264" s="96"/>
      <c r="J264" s="96"/>
      <c r="K264" s="96"/>
      <c r="L264" s="96"/>
      <c r="M264" s="96"/>
      <c r="N264" s="96"/>
      <c r="O264" s="96"/>
      <c r="P264" s="96"/>
      <c r="Q264" s="96"/>
      <c r="R264" s="96"/>
      <c r="S264" s="96"/>
      <c r="T264" s="142"/>
      <c r="U264" s="142"/>
      <c r="V264" s="96"/>
      <c r="W264" s="96"/>
      <c r="X264" s="96"/>
      <c r="Y264" s="96"/>
      <c r="Z264" s="96"/>
      <c r="AA264" s="96"/>
      <c r="AB264" s="142"/>
      <c r="AC264" s="96"/>
      <c r="AD264" s="96"/>
      <c r="AE264" s="96"/>
      <c r="AF264" s="96"/>
      <c r="AG264" s="96"/>
      <c r="AH264" s="96"/>
    </row>
    <row r="265" spans="1:34" ht="15.75" customHeight="1">
      <c r="A265" s="96"/>
      <c r="B265" s="96"/>
      <c r="C265" s="96"/>
      <c r="D265" s="96"/>
      <c r="E265" s="96"/>
      <c r="F265" s="96"/>
      <c r="G265" s="141"/>
      <c r="H265" s="96"/>
      <c r="I265" s="96"/>
      <c r="J265" s="96"/>
      <c r="K265" s="96"/>
      <c r="L265" s="96"/>
      <c r="M265" s="96"/>
      <c r="N265" s="96"/>
      <c r="O265" s="96"/>
      <c r="P265" s="96"/>
      <c r="Q265" s="96"/>
      <c r="R265" s="96"/>
      <c r="S265" s="96"/>
      <c r="T265" s="142"/>
      <c r="U265" s="142"/>
      <c r="V265" s="96"/>
      <c r="W265" s="96"/>
      <c r="X265" s="96"/>
      <c r="Y265" s="96"/>
      <c r="Z265" s="96"/>
      <c r="AA265" s="96"/>
      <c r="AB265" s="142"/>
      <c r="AC265" s="96"/>
      <c r="AD265" s="96"/>
      <c r="AE265" s="96"/>
      <c r="AF265" s="96"/>
      <c r="AG265" s="96"/>
      <c r="AH265" s="96"/>
    </row>
    <row r="266" spans="1:34" ht="15.75" customHeight="1">
      <c r="A266" s="96"/>
      <c r="B266" s="96"/>
      <c r="C266" s="96"/>
      <c r="D266" s="96"/>
      <c r="E266" s="96"/>
      <c r="F266" s="96"/>
      <c r="G266" s="141"/>
      <c r="H266" s="96"/>
      <c r="I266" s="96"/>
      <c r="J266" s="96"/>
      <c r="K266" s="96"/>
      <c r="L266" s="96"/>
      <c r="M266" s="96"/>
      <c r="N266" s="96"/>
      <c r="O266" s="96"/>
      <c r="P266" s="96"/>
      <c r="Q266" s="96"/>
      <c r="R266" s="96"/>
      <c r="S266" s="96"/>
      <c r="T266" s="142"/>
      <c r="U266" s="142"/>
      <c r="V266" s="96"/>
      <c r="W266" s="96"/>
      <c r="X266" s="96"/>
      <c r="Y266" s="96"/>
      <c r="Z266" s="96"/>
      <c r="AA266" s="96"/>
      <c r="AB266" s="142"/>
      <c r="AC266" s="96"/>
      <c r="AD266" s="96"/>
      <c r="AE266" s="96"/>
      <c r="AF266" s="96"/>
      <c r="AG266" s="96"/>
      <c r="AH266" s="96"/>
    </row>
    <row r="267" spans="1:34" ht="15.75" customHeight="1">
      <c r="A267" s="96"/>
      <c r="B267" s="96"/>
      <c r="C267" s="96"/>
      <c r="D267" s="96"/>
      <c r="E267" s="96"/>
      <c r="F267" s="96"/>
      <c r="G267" s="141"/>
      <c r="H267" s="96"/>
      <c r="I267" s="96"/>
      <c r="J267" s="96"/>
      <c r="K267" s="96"/>
      <c r="L267" s="96"/>
      <c r="M267" s="96"/>
      <c r="N267" s="96"/>
      <c r="O267" s="96"/>
      <c r="P267" s="96"/>
      <c r="Q267" s="96"/>
      <c r="R267" s="96"/>
      <c r="S267" s="96"/>
      <c r="T267" s="142"/>
      <c r="U267" s="142"/>
      <c r="V267" s="96"/>
      <c r="W267" s="96"/>
      <c r="X267" s="96"/>
      <c r="Y267" s="96"/>
      <c r="Z267" s="96"/>
      <c r="AA267" s="96"/>
      <c r="AB267" s="142"/>
      <c r="AC267" s="96"/>
      <c r="AD267" s="96"/>
      <c r="AE267" s="96"/>
      <c r="AF267" s="96"/>
      <c r="AG267" s="96"/>
      <c r="AH267" s="96"/>
    </row>
    <row r="268" spans="1:34" ht="15.75" customHeight="1">
      <c r="A268" s="96"/>
      <c r="B268" s="96"/>
      <c r="C268" s="96"/>
      <c r="D268" s="96"/>
      <c r="E268" s="96"/>
      <c r="F268" s="96"/>
      <c r="G268" s="141"/>
      <c r="H268" s="96"/>
      <c r="I268" s="96"/>
      <c r="J268" s="96"/>
      <c r="K268" s="96"/>
      <c r="L268" s="96"/>
      <c r="M268" s="96"/>
      <c r="N268" s="96"/>
      <c r="O268" s="96"/>
      <c r="P268" s="96"/>
      <c r="Q268" s="96"/>
      <c r="R268" s="96"/>
      <c r="S268" s="96"/>
      <c r="T268" s="142"/>
      <c r="U268" s="142"/>
      <c r="V268" s="96"/>
      <c r="W268" s="96"/>
      <c r="X268" s="96"/>
      <c r="Y268" s="96"/>
      <c r="Z268" s="96"/>
      <c r="AA268" s="96"/>
      <c r="AB268" s="142"/>
      <c r="AC268" s="96"/>
      <c r="AD268" s="96"/>
      <c r="AE268" s="96"/>
      <c r="AF268" s="96"/>
      <c r="AG268" s="96"/>
      <c r="AH268" s="96"/>
    </row>
    <row r="269" spans="1:34" ht="15.75" customHeight="1">
      <c r="A269" s="96"/>
      <c r="B269" s="96"/>
      <c r="C269" s="96"/>
      <c r="D269" s="96"/>
      <c r="E269" s="96"/>
      <c r="F269" s="96"/>
      <c r="G269" s="141"/>
      <c r="H269" s="96"/>
      <c r="I269" s="96"/>
      <c r="J269" s="96"/>
      <c r="K269" s="96"/>
      <c r="L269" s="96"/>
      <c r="M269" s="96"/>
      <c r="N269" s="96"/>
      <c r="O269" s="96"/>
      <c r="P269" s="96"/>
      <c r="Q269" s="96"/>
      <c r="R269" s="96"/>
      <c r="S269" s="96"/>
      <c r="T269" s="142"/>
      <c r="U269" s="142"/>
      <c r="V269" s="96"/>
      <c r="W269" s="96"/>
      <c r="X269" s="96"/>
      <c r="Y269" s="96"/>
      <c r="Z269" s="96"/>
      <c r="AA269" s="96"/>
      <c r="AB269" s="142"/>
      <c r="AC269" s="96"/>
      <c r="AD269" s="96"/>
      <c r="AE269" s="96"/>
      <c r="AF269" s="96"/>
      <c r="AG269" s="96"/>
      <c r="AH269" s="96"/>
    </row>
    <row r="270" spans="1:34" ht="15.75" customHeight="1">
      <c r="A270" s="96"/>
      <c r="B270" s="96"/>
      <c r="C270" s="96"/>
      <c r="D270" s="96"/>
      <c r="E270" s="96"/>
      <c r="F270" s="96"/>
      <c r="G270" s="141"/>
      <c r="H270" s="96"/>
      <c r="I270" s="96"/>
      <c r="J270" s="96"/>
      <c r="K270" s="96"/>
      <c r="L270" s="96"/>
      <c r="M270" s="96"/>
      <c r="N270" s="96"/>
      <c r="O270" s="96"/>
      <c r="P270" s="96"/>
      <c r="Q270" s="96"/>
      <c r="R270" s="96"/>
      <c r="S270" s="96"/>
      <c r="T270" s="142"/>
      <c r="U270" s="142"/>
      <c r="V270" s="96"/>
      <c r="W270" s="96"/>
      <c r="X270" s="96"/>
      <c r="Y270" s="96"/>
      <c r="Z270" s="96"/>
      <c r="AA270" s="96"/>
      <c r="AB270" s="142"/>
      <c r="AC270" s="96"/>
      <c r="AD270" s="96"/>
      <c r="AE270" s="96"/>
      <c r="AF270" s="96"/>
      <c r="AG270" s="96"/>
      <c r="AH270" s="96"/>
    </row>
    <row r="271" spans="1:34" ht="15.75" customHeight="1">
      <c r="A271" s="96"/>
      <c r="B271" s="96"/>
      <c r="C271" s="96"/>
      <c r="D271" s="96"/>
      <c r="E271" s="96"/>
      <c r="F271" s="96"/>
      <c r="G271" s="141"/>
      <c r="H271" s="96"/>
      <c r="I271" s="96"/>
      <c r="J271" s="96"/>
      <c r="K271" s="96"/>
      <c r="L271" s="96"/>
      <c r="M271" s="96"/>
      <c r="N271" s="96"/>
      <c r="O271" s="96"/>
      <c r="P271" s="96"/>
      <c r="Q271" s="96"/>
      <c r="R271" s="96"/>
      <c r="S271" s="96"/>
      <c r="T271" s="142"/>
      <c r="U271" s="142"/>
      <c r="V271" s="96"/>
      <c r="W271" s="96"/>
      <c r="X271" s="96"/>
      <c r="Y271" s="96"/>
      <c r="Z271" s="96"/>
      <c r="AA271" s="96"/>
      <c r="AB271" s="142"/>
      <c r="AC271" s="96"/>
      <c r="AD271" s="96"/>
      <c r="AE271" s="96"/>
      <c r="AF271" s="96"/>
      <c r="AG271" s="96"/>
      <c r="AH271" s="96"/>
    </row>
    <row r="272" spans="1:34" ht="15.75" customHeight="1">
      <c r="A272" s="96"/>
      <c r="B272" s="96"/>
      <c r="C272" s="96"/>
      <c r="D272" s="96"/>
      <c r="E272" s="96"/>
      <c r="F272" s="96"/>
      <c r="G272" s="141"/>
      <c r="H272" s="96"/>
      <c r="I272" s="96"/>
      <c r="J272" s="96"/>
      <c r="K272" s="96"/>
      <c r="L272" s="96"/>
      <c r="M272" s="96"/>
      <c r="N272" s="96"/>
      <c r="O272" s="96"/>
      <c r="P272" s="96"/>
      <c r="Q272" s="96"/>
      <c r="R272" s="96"/>
      <c r="S272" s="96"/>
      <c r="T272" s="142"/>
      <c r="U272" s="142"/>
      <c r="V272" s="96"/>
      <c r="W272" s="96"/>
      <c r="X272" s="96"/>
      <c r="Y272" s="96"/>
      <c r="Z272" s="96"/>
      <c r="AA272" s="96"/>
      <c r="AB272" s="142"/>
      <c r="AC272" s="96"/>
      <c r="AD272" s="96"/>
      <c r="AE272" s="96"/>
      <c r="AF272" s="96"/>
      <c r="AG272" s="96"/>
      <c r="AH272" s="96"/>
    </row>
    <row r="273" spans="1:34" ht="15.75" customHeight="1">
      <c r="A273" s="96"/>
      <c r="B273" s="96"/>
      <c r="C273" s="96"/>
      <c r="D273" s="96"/>
      <c r="E273" s="96"/>
      <c r="F273" s="96"/>
      <c r="G273" s="141"/>
      <c r="H273" s="96"/>
      <c r="I273" s="96"/>
      <c r="J273" s="96"/>
      <c r="K273" s="96"/>
      <c r="L273" s="96"/>
      <c r="M273" s="96"/>
      <c r="N273" s="96"/>
      <c r="O273" s="96"/>
      <c r="P273" s="96"/>
      <c r="Q273" s="96"/>
      <c r="R273" s="96"/>
      <c r="S273" s="96"/>
      <c r="T273" s="142"/>
      <c r="U273" s="142"/>
      <c r="V273" s="96"/>
      <c r="W273" s="96"/>
      <c r="X273" s="96"/>
      <c r="Y273" s="96"/>
      <c r="Z273" s="96"/>
      <c r="AA273" s="96"/>
      <c r="AB273" s="142"/>
      <c r="AC273" s="96"/>
      <c r="AD273" s="96"/>
      <c r="AE273" s="96"/>
      <c r="AF273" s="96"/>
      <c r="AG273" s="96"/>
      <c r="AH273" s="96"/>
    </row>
    <row r="274" spans="1:34" ht="15.75" customHeight="1">
      <c r="A274" s="96"/>
      <c r="B274" s="96"/>
      <c r="C274" s="96"/>
      <c r="D274" s="96"/>
      <c r="E274" s="96"/>
      <c r="F274" s="96"/>
      <c r="G274" s="141"/>
      <c r="H274" s="96"/>
      <c r="I274" s="96"/>
      <c r="J274" s="96"/>
      <c r="K274" s="96"/>
      <c r="L274" s="96"/>
      <c r="M274" s="96"/>
      <c r="N274" s="96"/>
      <c r="O274" s="96"/>
      <c r="P274" s="96"/>
      <c r="Q274" s="96"/>
      <c r="R274" s="96"/>
      <c r="S274" s="96"/>
      <c r="T274" s="142"/>
      <c r="U274" s="142"/>
      <c r="V274" s="96"/>
      <c r="W274" s="96"/>
      <c r="X274" s="96"/>
      <c r="Y274" s="96"/>
      <c r="Z274" s="96"/>
      <c r="AA274" s="96"/>
      <c r="AB274" s="142"/>
      <c r="AC274" s="96"/>
      <c r="AD274" s="96"/>
      <c r="AE274" s="96"/>
      <c r="AF274" s="96"/>
      <c r="AG274" s="96"/>
      <c r="AH274" s="96"/>
    </row>
    <row r="275" spans="1:34" ht="15.75" customHeight="1">
      <c r="A275" s="96"/>
      <c r="B275" s="96"/>
      <c r="C275" s="96"/>
      <c r="D275" s="96"/>
      <c r="E275" s="96"/>
      <c r="F275" s="96"/>
      <c r="G275" s="141"/>
      <c r="H275" s="96"/>
      <c r="I275" s="96"/>
      <c r="J275" s="96"/>
      <c r="K275" s="96"/>
      <c r="L275" s="96"/>
      <c r="M275" s="96"/>
      <c r="N275" s="96"/>
      <c r="O275" s="96"/>
      <c r="P275" s="96"/>
      <c r="Q275" s="96"/>
      <c r="R275" s="96"/>
      <c r="S275" s="96"/>
      <c r="T275" s="142"/>
      <c r="U275" s="142"/>
      <c r="V275" s="96"/>
      <c r="W275" s="96"/>
      <c r="X275" s="96"/>
      <c r="Y275" s="96"/>
      <c r="Z275" s="96"/>
      <c r="AA275" s="96"/>
      <c r="AB275" s="142"/>
      <c r="AC275" s="96"/>
      <c r="AD275" s="96"/>
      <c r="AE275" s="96"/>
      <c r="AF275" s="96"/>
      <c r="AG275" s="96"/>
      <c r="AH275" s="96"/>
    </row>
    <row r="276" spans="1:34" ht="15.75" customHeight="1">
      <c r="A276" s="96"/>
      <c r="B276" s="96"/>
      <c r="C276" s="96"/>
      <c r="D276" s="96"/>
      <c r="E276" s="96"/>
      <c r="F276" s="96"/>
      <c r="G276" s="141"/>
      <c r="H276" s="96"/>
      <c r="I276" s="96"/>
      <c r="J276" s="96"/>
      <c r="K276" s="96"/>
      <c r="L276" s="96"/>
      <c r="M276" s="96"/>
      <c r="N276" s="96"/>
      <c r="O276" s="96"/>
      <c r="P276" s="96"/>
      <c r="Q276" s="96"/>
      <c r="R276" s="96"/>
      <c r="S276" s="96"/>
      <c r="T276" s="142"/>
      <c r="U276" s="142"/>
      <c r="V276" s="96"/>
      <c r="W276" s="96"/>
      <c r="X276" s="96"/>
      <c r="Y276" s="96"/>
      <c r="Z276" s="96"/>
      <c r="AA276" s="96"/>
      <c r="AB276" s="142"/>
      <c r="AC276" s="96"/>
      <c r="AD276" s="96"/>
      <c r="AE276" s="96"/>
      <c r="AF276" s="96"/>
      <c r="AG276" s="96"/>
      <c r="AH276" s="96"/>
    </row>
    <row r="277" spans="1:34" ht="15.75" customHeight="1">
      <c r="A277" s="96"/>
      <c r="B277" s="96"/>
      <c r="C277" s="96"/>
      <c r="D277" s="96"/>
      <c r="E277" s="96"/>
      <c r="F277" s="96"/>
      <c r="G277" s="141"/>
      <c r="H277" s="96"/>
      <c r="I277" s="96"/>
      <c r="J277" s="96"/>
      <c r="K277" s="96"/>
      <c r="L277" s="96"/>
      <c r="M277" s="96"/>
      <c r="N277" s="96"/>
      <c r="O277" s="96"/>
      <c r="P277" s="96"/>
      <c r="Q277" s="96"/>
      <c r="R277" s="96"/>
      <c r="S277" s="96"/>
      <c r="T277" s="142"/>
      <c r="U277" s="142"/>
      <c r="V277" s="96"/>
      <c r="W277" s="96"/>
      <c r="X277" s="96"/>
      <c r="Y277" s="96"/>
      <c r="Z277" s="96"/>
      <c r="AA277" s="96"/>
      <c r="AB277" s="142"/>
      <c r="AC277" s="96"/>
      <c r="AD277" s="96"/>
      <c r="AE277" s="96"/>
      <c r="AF277" s="96"/>
      <c r="AG277" s="96"/>
      <c r="AH277" s="96"/>
    </row>
    <row r="278" spans="1:34" ht="15.75" customHeight="1">
      <c r="A278" s="96"/>
      <c r="B278" s="96"/>
      <c r="C278" s="96"/>
      <c r="D278" s="96"/>
      <c r="E278" s="96"/>
      <c r="F278" s="96"/>
      <c r="G278" s="141"/>
      <c r="H278" s="96"/>
      <c r="I278" s="96"/>
      <c r="J278" s="96"/>
      <c r="K278" s="96"/>
      <c r="L278" s="96"/>
      <c r="M278" s="96"/>
      <c r="N278" s="96"/>
      <c r="O278" s="96"/>
      <c r="P278" s="96"/>
      <c r="Q278" s="96"/>
      <c r="R278" s="96"/>
      <c r="S278" s="96"/>
      <c r="T278" s="142"/>
      <c r="U278" s="142"/>
      <c r="V278" s="96"/>
      <c r="W278" s="96"/>
      <c r="X278" s="96"/>
      <c r="Y278" s="96"/>
      <c r="Z278" s="96"/>
      <c r="AA278" s="96"/>
      <c r="AB278" s="142"/>
      <c r="AC278" s="96"/>
      <c r="AD278" s="96"/>
      <c r="AE278" s="96"/>
      <c r="AF278" s="96"/>
      <c r="AG278" s="96"/>
      <c r="AH278" s="96"/>
    </row>
    <row r="279" spans="1:34" ht="15.75" customHeight="1">
      <c r="A279" s="96"/>
      <c r="B279" s="96"/>
      <c r="C279" s="96"/>
      <c r="D279" s="96"/>
      <c r="E279" s="96"/>
      <c r="F279" s="96"/>
      <c r="G279" s="141"/>
      <c r="H279" s="96"/>
      <c r="I279" s="96"/>
      <c r="J279" s="96"/>
      <c r="K279" s="96"/>
      <c r="L279" s="96"/>
      <c r="M279" s="96"/>
      <c r="N279" s="96"/>
      <c r="O279" s="96"/>
      <c r="P279" s="96"/>
      <c r="Q279" s="96"/>
      <c r="R279" s="96"/>
      <c r="S279" s="96"/>
      <c r="T279" s="142"/>
      <c r="U279" s="142"/>
      <c r="V279" s="96"/>
      <c r="W279" s="96"/>
      <c r="X279" s="96"/>
      <c r="Y279" s="96"/>
      <c r="Z279" s="96"/>
      <c r="AA279" s="96"/>
      <c r="AB279" s="142"/>
      <c r="AC279" s="96"/>
      <c r="AD279" s="96"/>
      <c r="AE279" s="96"/>
      <c r="AF279" s="96"/>
      <c r="AG279" s="96"/>
      <c r="AH279" s="96"/>
    </row>
    <row r="280" spans="1:34" ht="15.75" customHeight="1">
      <c r="A280" s="96"/>
      <c r="B280" s="96"/>
      <c r="C280" s="96"/>
      <c r="D280" s="96"/>
      <c r="E280" s="96"/>
      <c r="F280" s="96"/>
      <c r="G280" s="141"/>
      <c r="H280" s="96"/>
      <c r="I280" s="96"/>
      <c r="J280" s="96"/>
      <c r="K280" s="96"/>
      <c r="L280" s="96"/>
      <c r="M280" s="96"/>
      <c r="N280" s="96"/>
      <c r="O280" s="96"/>
      <c r="P280" s="96"/>
      <c r="Q280" s="96"/>
      <c r="R280" s="96"/>
      <c r="S280" s="96"/>
      <c r="T280" s="142"/>
      <c r="U280" s="142"/>
      <c r="V280" s="96"/>
      <c r="W280" s="96"/>
      <c r="X280" s="96"/>
      <c r="Y280" s="96"/>
      <c r="Z280" s="96"/>
      <c r="AA280" s="96"/>
      <c r="AB280" s="142"/>
      <c r="AC280" s="96"/>
      <c r="AD280" s="96"/>
      <c r="AE280" s="96"/>
      <c r="AF280" s="96"/>
      <c r="AG280" s="96"/>
      <c r="AH280" s="96"/>
    </row>
    <row r="281" spans="1:34" ht="15.75" customHeight="1">
      <c r="A281" s="96"/>
      <c r="B281" s="96"/>
      <c r="C281" s="96"/>
      <c r="D281" s="96"/>
      <c r="E281" s="96"/>
      <c r="F281" s="96"/>
      <c r="G281" s="141"/>
      <c r="H281" s="96"/>
      <c r="I281" s="96"/>
      <c r="J281" s="96"/>
      <c r="K281" s="96"/>
      <c r="L281" s="96"/>
      <c r="M281" s="96"/>
      <c r="N281" s="96"/>
      <c r="O281" s="96"/>
      <c r="P281" s="96"/>
      <c r="Q281" s="96"/>
      <c r="R281" s="96"/>
      <c r="S281" s="96"/>
      <c r="T281" s="142"/>
      <c r="U281" s="142"/>
      <c r="V281" s="96"/>
      <c r="W281" s="96"/>
      <c r="X281" s="96"/>
      <c r="Y281" s="96"/>
      <c r="Z281" s="96"/>
      <c r="AA281" s="96"/>
      <c r="AB281" s="142"/>
      <c r="AC281" s="96"/>
      <c r="AD281" s="96"/>
      <c r="AE281" s="96"/>
      <c r="AF281" s="96"/>
      <c r="AG281" s="96"/>
      <c r="AH281" s="96"/>
    </row>
    <row r="282" spans="1:34" ht="15.75" customHeight="1">
      <c r="A282" s="96"/>
      <c r="B282" s="96"/>
      <c r="C282" s="96"/>
      <c r="D282" s="96"/>
      <c r="E282" s="96"/>
      <c r="F282" s="96"/>
      <c r="G282" s="141"/>
      <c r="H282" s="96"/>
      <c r="I282" s="96"/>
      <c r="J282" s="96"/>
      <c r="K282" s="96"/>
      <c r="L282" s="96"/>
      <c r="M282" s="96"/>
      <c r="N282" s="96"/>
      <c r="O282" s="96"/>
      <c r="P282" s="96"/>
      <c r="Q282" s="96"/>
      <c r="R282" s="96"/>
      <c r="S282" s="96"/>
      <c r="T282" s="142"/>
      <c r="U282" s="142"/>
      <c r="V282" s="96"/>
      <c r="W282" s="96"/>
      <c r="X282" s="96"/>
      <c r="Y282" s="96"/>
      <c r="Z282" s="96"/>
      <c r="AA282" s="96"/>
      <c r="AB282" s="142"/>
      <c r="AC282" s="96"/>
      <c r="AD282" s="96"/>
      <c r="AE282" s="96"/>
      <c r="AF282" s="96"/>
      <c r="AG282" s="96"/>
      <c r="AH282" s="96"/>
    </row>
    <row r="283" spans="1:34" ht="15.75" customHeight="1">
      <c r="A283" s="96"/>
      <c r="B283" s="96"/>
      <c r="C283" s="96"/>
      <c r="D283" s="96"/>
      <c r="E283" s="96"/>
      <c r="F283" s="96"/>
      <c r="G283" s="141"/>
      <c r="H283" s="96"/>
      <c r="I283" s="96"/>
      <c r="J283" s="96"/>
      <c r="K283" s="96"/>
      <c r="L283" s="96"/>
      <c r="M283" s="96"/>
      <c r="N283" s="96"/>
      <c r="O283" s="96"/>
      <c r="P283" s="96"/>
      <c r="Q283" s="96"/>
      <c r="R283" s="96"/>
      <c r="S283" s="96"/>
      <c r="T283" s="142"/>
      <c r="U283" s="142"/>
      <c r="V283" s="96"/>
      <c r="W283" s="96"/>
      <c r="X283" s="96"/>
      <c r="Y283" s="96"/>
      <c r="Z283" s="96"/>
      <c r="AA283" s="96"/>
      <c r="AB283" s="142"/>
      <c r="AC283" s="96"/>
      <c r="AD283" s="96"/>
      <c r="AE283" s="96"/>
      <c r="AF283" s="96"/>
      <c r="AG283" s="96"/>
      <c r="AH283" s="96"/>
    </row>
    <row r="284" spans="1:34" ht="15.75" customHeight="1">
      <c r="A284" s="96"/>
      <c r="B284" s="96"/>
      <c r="C284" s="96"/>
      <c r="D284" s="96"/>
      <c r="E284" s="96"/>
      <c r="F284" s="96"/>
      <c r="G284" s="141"/>
      <c r="H284" s="96"/>
      <c r="I284" s="96"/>
      <c r="J284" s="96"/>
      <c r="K284" s="96"/>
      <c r="L284" s="96"/>
      <c r="M284" s="96"/>
      <c r="N284" s="96"/>
      <c r="O284" s="96"/>
      <c r="P284" s="96"/>
      <c r="Q284" s="96"/>
      <c r="R284" s="96"/>
      <c r="S284" s="96"/>
      <c r="T284" s="142"/>
      <c r="U284" s="142"/>
      <c r="V284" s="96"/>
      <c r="W284" s="96"/>
      <c r="X284" s="96"/>
      <c r="Y284" s="96"/>
      <c r="Z284" s="96"/>
      <c r="AA284" s="96"/>
      <c r="AB284" s="142"/>
      <c r="AC284" s="96"/>
      <c r="AD284" s="96"/>
      <c r="AE284" s="96"/>
      <c r="AF284" s="96"/>
      <c r="AG284" s="96"/>
      <c r="AH284" s="96"/>
    </row>
    <row r="285" spans="1:34" ht="15.75" customHeight="1">
      <c r="A285" s="96"/>
      <c r="B285" s="96"/>
      <c r="C285" s="96"/>
      <c r="D285" s="96"/>
      <c r="E285" s="96"/>
      <c r="F285" s="96"/>
      <c r="G285" s="141"/>
      <c r="H285" s="96"/>
      <c r="I285" s="96"/>
      <c r="J285" s="96"/>
      <c r="K285" s="96"/>
      <c r="L285" s="96"/>
      <c r="M285" s="96"/>
      <c r="N285" s="96"/>
      <c r="O285" s="96"/>
      <c r="P285" s="96"/>
      <c r="Q285" s="96"/>
      <c r="R285" s="96"/>
      <c r="S285" s="96"/>
      <c r="T285" s="142"/>
      <c r="U285" s="142"/>
      <c r="V285" s="96"/>
      <c r="W285" s="96"/>
      <c r="X285" s="96"/>
      <c r="Y285" s="96"/>
      <c r="Z285" s="96"/>
      <c r="AA285" s="96"/>
      <c r="AB285" s="142"/>
      <c r="AC285" s="96"/>
      <c r="AD285" s="96"/>
      <c r="AE285" s="96"/>
      <c r="AF285" s="96"/>
      <c r="AG285" s="96"/>
      <c r="AH285" s="96"/>
    </row>
    <row r="286" spans="1:34" ht="15.75" customHeight="1">
      <c r="A286" s="96"/>
      <c r="B286" s="96"/>
      <c r="C286" s="96"/>
      <c r="D286" s="96"/>
      <c r="E286" s="96"/>
      <c r="F286" s="96"/>
      <c r="G286" s="141"/>
      <c r="H286" s="96"/>
      <c r="I286" s="96"/>
      <c r="J286" s="96"/>
      <c r="K286" s="96"/>
      <c r="L286" s="96"/>
      <c r="M286" s="96"/>
      <c r="N286" s="96"/>
      <c r="O286" s="96"/>
      <c r="P286" s="96"/>
      <c r="Q286" s="96"/>
      <c r="R286" s="96"/>
      <c r="S286" s="96"/>
      <c r="T286" s="142"/>
      <c r="U286" s="142"/>
      <c r="V286" s="96"/>
      <c r="W286" s="96"/>
      <c r="X286" s="96"/>
      <c r="Y286" s="96"/>
      <c r="Z286" s="96"/>
      <c r="AA286" s="96"/>
      <c r="AB286" s="142"/>
      <c r="AC286" s="96"/>
      <c r="AD286" s="96"/>
      <c r="AE286" s="96"/>
      <c r="AF286" s="96"/>
      <c r="AG286" s="96"/>
      <c r="AH286" s="96"/>
    </row>
    <row r="287" spans="1:34" ht="15.75" customHeight="1">
      <c r="A287" s="96"/>
      <c r="B287" s="96"/>
      <c r="C287" s="96"/>
      <c r="D287" s="96"/>
      <c r="E287" s="96"/>
      <c r="F287" s="96"/>
      <c r="G287" s="141"/>
      <c r="H287" s="96"/>
      <c r="I287" s="96"/>
      <c r="J287" s="96"/>
      <c r="K287" s="96"/>
      <c r="L287" s="96"/>
      <c r="M287" s="96"/>
      <c r="N287" s="96"/>
      <c r="O287" s="96"/>
      <c r="P287" s="96"/>
      <c r="Q287" s="96"/>
      <c r="R287" s="96"/>
      <c r="S287" s="96"/>
      <c r="T287" s="142"/>
      <c r="U287" s="142"/>
      <c r="V287" s="96"/>
      <c r="W287" s="96"/>
      <c r="X287" s="96"/>
      <c r="Y287" s="96"/>
      <c r="Z287" s="96"/>
      <c r="AA287" s="96"/>
      <c r="AB287" s="142"/>
      <c r="AC287" s="96"/>
      <c r="AD287" s="96"/>
      <c r="AE287" s="96"/>
      <c r="AF287" s="96"/>
      <c r="AG287" s="96"/>
      <c r="AH287" s="96"/>
    </row>
    <row r="288" spans="1:34" ht="15.75" customHeight="1">
      <c r="A288" s="96"/>
      <c r="B288" s="96"/>
      <c r="C288" s="96"/>
      <c r="D288" s="96"/>
      <c r="E288" s="96"/>
      <c r="F288" s="96"/>
      <c r="G288" s="141"/>
      <c r="H288" s="96"/>
      <c r="I288" s="96"/>
      <c r="J288" s="96"/>
      <c r="K288" s="96"/>
      <c r="L288" s="96"/>
      <c r="M288" s="96"/>
      <c r="N288" s="96"/>
      <c r="O288" s="96"/>
      <c r="P288" s="96"/>
      <c r="Q288" s="96"/>
      <c r="R288" s="96"/>
      <c r="S288" s="96"/>
      <c r="T288" s="142"/>
      <c r="U288" s="142"/>
      <c r="V288" s="96"/>
      <c r="W288" s="96"/>
      <c r="X288" s="96"/>
      <c r="Y288" s="96"/>
      <c r="Z288" s="96"/>
      <c r="AA288" s="96"/>
      <c r="AB288" s="142"/>
      <c r="AC288" s="96"/>
      <c r="AD288" s="96"/>
      <c r="AE288" s="96"/>
      <c r="AF288" s="96"/>
      <c r="AG288" s="96"/>
      <c r="AH288" s="96"/>
    </row>
    <row r="289" spans="1:34" ht="15.75" customHeight="1">
      <c r="A289" s="96"/>
      <c r="B289" s="96"/>
      <c r="C289" s="96"/>
      <c r="D289" s="96"/>
      <c r="E289" s="96"/>
      <c r="F289" s="96"/>
      <c r="G289" s="141"/>
      <c r="H289" s="96"/>
      <c r="I289" s="96"/>
      <c r="J289" s="96"/>
      <c r="K289" s="96"/>
      <c r="L289" s="96"/>
      <c r="M289" s="96"/>
      <c r="N289" s="96"/>
      <c r="O289" s="96"/>
      <c r="P289" s="96"/>
      <c r="Q289" s="96"/>
      <c r="R289" s="96"/>
      <c r="S289" s="96"/>
      <c r="T289" s="142"/>
      <c r="U289" s="142"/>
      <c r="V289" s="96"/>
      <c r="W289" s="96"/>
      <c r="X289" s="96"/>
      <c r="Y289" s="96"/>
      <c r="Z289" s="96"/>
      <c r="AA289" s="96"/>
      <c r="AB289" s="142"/>
      <c r="AC289" s="96"/>
      <c r="AD289" s="96"/>
      <c r="AE289" s="96"/>
      <c r="AF289" s="96"/>
      <c r="AG289" s="96"/>
      <c r="AH289" s="96"/>
    </row>
    <row r="290" spans="1:34" ht="15.75" customHeight="1">
      <c r="A290" s="96"/>
      <c r="B290" s="96"/>
      <c r="C290" s="96"/>
      <c r="D290" s="96"/>
      <c r="E290" s="96"/>
      <c r="F290" s="96"/>
      <c r="G290" s="141"/>
      <c r="H290" s="96"/>
      <c r="I290" s="96"/>
      <c r="J290" s="96"/>
      <c r="K290" s="96"/>
      <c r="L290" s="96"/>
      <c r="M290" s="96"/>
      <c r="N290" s="96"/>
      <c r="O290" s="96"/>
      <c r="P290" s="96"/>
      <c r="Q290" s="96"/>
      <c r="R290" s="96"/>
      <c r="S290" s="96"/>
      <c r="T290" s="142"/>
      <c r="U290" s="142"/>
      <c r="V290" s="96"/>
      <c r="W290" s="96"/>
      <c r="X290" s="96"/>
      <c r="Y290" s="96"/>
      <c r="Z290" s="96"/>
      <c r="AA290" s="96"/>
      <c r="AB290" s="142"/>
      <c r="AC290" s="96"/>
      <c r="AD290" s="96"/>
      <c r="AE290" s="96"/>
      <c r="AF290" s="96"/>
      <c r="AG290" s="96"/>
      <c r="AH290" s="96"/>
    </row>
    <row r="291" spans="1:34" ht="15.75" customHeight="1">
      <c r="A291" s="96"/>
      <c r="B291" s="96"/>
      <c r="C291" s="96"/>
      <c r="D291" s="96"/>
      <c r="E291" s="96"/>
      <c r="F291" s="96"/>
      <c r="G291" s="141"/>
      <c r="H291" s="96"/>
      <c r="I291" s="96"/>
      <c r="J291" s="96"/>
      <c r="K291" s="96"/>
      <c r="L291" s="96"/>
      <c r="M291" s="96"/>
      <c r="N291" s="96"/>
      <c r="O291" s="96"/>
      <c r="P291" s="96"/>
      <c r="Q291" s="96"/>
      <c r="R291" s="96"/>
      <c r="S291" s="96"/>
      <c r="T291" s="142"/>
      <c r="U291" s="142"/>
      <c r="V291" s="96"/>
      <c r="W291" s="96"/>
      <c r="X291" s="96"/>
      <c r="Y291" s="96"/>
      <c r="Z291" s="96"/>
      <c r="AA291" s="96"/>
      <c r="AB291" s="142"/>
      <c r="AC291" s="96"/>
      <c r="AD291" s="96"/>
      <c r="AE291" s="96"/>
      <c r="AF291" s="96"/>
      <c r="AG291" s="96"/>
      <c r="AH291" s="96"/>
    </row>
    <row r="292" spans="1:34" ht="15.75" customHeight="1">
      <c r="A292" s="96"/>
      <c r="B292" s="96"/>
      <c r="C292" s="96"/>
      <c r="D292" s="96"/>
      <c r="E292" s="96"/>
      <c r="F292" s="96"/>
      <c r="G292" s="141"/>
      <c r="H292" s="96"/>
      <c r="I292" s="96"/>
      <c r="J292" s="96"/>
      <c r="K292" s="96"/>
      <c r="L292" s="96"/>
      <c r="M292" s="96"/>
      <c r="N292" s="96"/>
      <c r="O292" s="96"/>
      <c r="P292" s="96"/>
      <c r="Q292" s="96"/>
      <c r="R292" s="96"/>
      <c r="S292" s="96"/>
      <c r="T292" s="142"/>
      <c r="U292" s="142"/>
      <c r="V292" s="96"/>
      <c r="W292" s="96"/>
      <c r="X292" s="96"/>
      <c r="Y292" s="96"/>
      <c r="Z292" s="96"/>
      <c r="AA292" s="96"/>
      <c r="AB292" s="142"/>
      <c r="AC292" s="96"/>
      <c r="AD292" s="96"/>
      <c r="AE292" s="96"/>
      <c r="AF292" s="96"/>
      <c r="AG292" s="96"/>
      <c r="AH292" s="96"/>
    </row>
    <row r="293" spans="1:34" ht="15.75" customHeight="1">
      <c r="A293" s="96"/>
      <c r="B293" s="96"/>
      <c r="C293" s="96"/>
      <c r="D293" s="96"/>
      <c r="E293" s="96"/>
      <c r="F293" s="96"/>
      <c r="G293" s="141"/>
      <c r="H293" s="96"/>
      <c r="I293" s="96"/>
      <c r="J293" s="96"/>
      <c r="K293" s="96"/>
      <c r="L293" s="96"/>
      <c r="M293" s="96"/>
      <c r="N293" s="96"/>
      <c r="O293" s="96"/>
      <c r="P293" s="96"/>
      <c r="Q293" s="96"/>
      <c r="R293" s="96"/>
      <c r="S293" s="96"/>
      <c r="T293" s="142"/>
      <c r="U293" s="142"/>
      <c r="V293" s="96"/>
      <c r="W293" s="96"/>
      <c r="X293" s="96"/>
      <c r="Y293" s="96"/>
      <c r="Z293" s="96"/>
      <c r="AA293" s="96"/>
      <c r="AB293" s="142"/>
      <c r="AC293" s="96"/>
      <c r="AD293" s="96"/>
      <c r="AE293" s="96"/>
      <c r="AF293" s="96"/>
      <c r="AG293" s="96"/>
      <c r="AH293" s="96"/>
    </row>
    <row r="294" spans="1:34" ht="15.75" customHeight="1">
      <c r="A294" s="96"/>
      <c r="B294" s="96"/>
      <c r="C294" s="96"/>
      <c r="D294" s="96"/>
      <c r="E294" s="96"/>
      <c r="F294" s="96"/>
      <c r="G294" s="141"/>
      <c r="H294" s="96"/>
      <c r="I294" s="96"/>
      <c r="J294" s="96"/>
      <c r="K294" s="96"/>
      <c r="L294" s="96"/>
      <c r="M294" s="96"/>
      <c r="N294" s="96"/>
      <c r="O294" s="96"/>
      <c r="P294" s="96"/>
      <c r="Q294" s="96"/>
      <c r="R294" s="96"/>
      <c r="S294" s="96"/>
      <c r="T294" s="142"/>
      <c r="U294" s="142"/>
      <c r="V294" s="96"/>
      <c r="W294" s="96"/>
      <c r="X294" s="96"/>
      <c r="Y294" s="96"/>
      <c r="Z294" s="96"/>
      <c r="AA294" s="96"/>
      <c r="AB294" s="142"/>
      <c r="AC294" s="96"/>
      <c r="AD294" s="96"/>
      <c r="AE294" s="96"/>
      <c r="AF294" s="96"/>
      <c r="AG294" s="96"/>
      <c r="AH294" s="96"/>
    </row>
    <row r="295" spans="1:34" ht="15.75" customHeight="1">
      <c r="A295" s="96"/>
      <c r="B295" s="96"/>
      <c r="C295" s="96"/>
      <c r="D295" s="96"/>
      <c r="E295" s="96"/>
      <c r="F295" s="96"/>
      <c r="G295" s="141"/>
      <c r="H295" s="96"/>
      <c r="I295" s="96"/>
      <c r="J295" s="96"/>
      <c r="K295" s="96"/>
      <c r="L295" s="96"/>
      <c r="M295" s="96"/>
      <c r="N295" s="96"/>
      <c r="O295" s="96"/>
      <c r="P295" s="96"/>
      <c r="Q295" s="96"/>
      <c r="R295" s="96"/>
      <c r="S295" s="96"/>
      <c r="T295" s="142"/>
      <c r="U295" s="142"/>
      <c r="V295" s="96"/>
      <c r="W295" s="96"/>
      <c r="X295" s="96"/>
      <c r="Y295" s="96"/>
      <c r="Z295" s="96"/>
      <c r="AA295" s="96"/>
      <c r="AB295" s="142"/>
      <c r="AC295" s="96"/>
      <c r="AD295" s="96"/>
      <c r="AE295" s="96"/>
      <c r="AF295" s="96"/>
      <c r="AG295" s="96"/>
      <c r="AH295" s="96"/>
    </row>
    <row r="296" spans="1:34" ht="15.75" customHeight="1">
      <c r="A296" s="96"/>
      <c r="B296" s="96"/>
      <c r="C296" s="96"/>
      <c r="D296" s="96"/>
      <c r="E296" s="96"/>
      <c r="F296" s="96"/>
      <c r="G296" s="141"/>
      <c r="H296" s="96"/>
      <c r="I296" s="96"/>
      <c r="J296" s="96"/>
      <c r="K296" s="96"/>
      <c r="L296" s="96"/>
      <c r="M296" s="96"/>
      <c r="N296" s="96"/>
      <c r="O296" s="96"/>
      <c r="P296" s="96"/>
      <c r="Q296" s="96"/>
      <c r="R296" s="96"/>
      <c r="S296" s="96"/>
      <c r="T296" s="142"/>
      <c r="U296" s="142"/>
      <c r="V296" s="96"/>
      <c r="W296" s="96"/>
      <c r="X296" s="96"/>
      <c r="Y296" s="96"/>
      <c r="Z296" s="96"/>
      <c r="AA296" s="96"/>
      <c r="AB296" s="142"/>
      <c r="AC296" s="96"/>
      <c r="AD296" s="96"/>
      <c r="AE296" s="96"/>
      <c r="AF296" s="96"/>
      <c r="AG296" s="96"/>
      <c r="AH296" s="96"/>
    </row>
    <row r="297" spans="1:34" ht="15.75" customHeight="1">
      <c r="A297" s="96"/>
      <c r="B297" s="96"/>
      <c r="C297" s="96"/>
      <c r="D297" s="96"/>
      <c r="E297" s="96"/>
      <c r="F297" s="96"/>
      <c r="G297" s="141"/>
      <c r="H297" s="96"/>
      <c r="I297" s="96"/>
      <c r="J297" s="96"/>
      <c r="K297" s="96"/>
      <c r="L297" s="96"/>
      <c r="M297" s="96"/>
      <c r="N297" s="96"/>
      <c r="O297" s="96"/>
      <c r="P297" s="96"/>
      <c r="Q297" s="96"/>
      <c r="R297" s="96"/>
      <c r="S297" s="96"/>
      <c r="T297" s="142"/>
      <c r="U297" s="142"/>
      <c r="V297" s="96"/>
      <c r="W297" s="96"/>
      <c r="X297" s="96"/>
      <c r="Y297" s="96"/>
      <c r="Z297" s="96"/>
      <c r="AA297" s="96"/>
      <c r="AB297" s="142"/>
      <c r="AC297" s="96"/>
      <c r="AD297" s="96"/>
      <c r="AE297" s="96"/>
      <c r="AF297" s="96"/>
      <c r="AG297" s="96"/>
      <c r="AH297" s="96"/>
    </row>
    <row r="298" spans="1:34" ht="15.75" customHeight="1">
      <c r="A298" s="96"/>
      <c r="B298" s="96"/>
      <c r="C298" s="96"/>
      <c r="D298" s="96"/>
      <c r="E298" s="96"/>
      <c r="F298" s="96"/>
      <c r="G298" s="141"/>
      <c r="H298" s="96"/>
      <c r="I298" s="96"/>
      <c r="J298" s="96"/>
      <c r="K298" s="96"/>
      <c r="L298" s="96"/>
      <c r="M298" s="96"/>
      <c r="N298" s="96"/>
      <c r="O298" s="96"/>
      <c r="P298" s="96"/>
      <c r="Q298" s="96"/>
      <c r="R298" s="96"/>
      <c r="S298" s="96"/>
      <c r="T298" s="142"/>
      <c r="U298" s="142"/>
      <c r="V298" s="96"/>
      <c r="W298" s="96"/>
      <c r="X298" s="96"/>
      <c r="Y298" s="96"/>
      <c r="Z298" s="96"/>
      <c r="AA298" s="96"/>
      <c r="AB298" s="142"/>
      <c r="AC298" s="96"/>
      <c r="AD298" s="96"/>
      <c r="AE298" s="96"/>
      <c r="AF298" s="96"/>
      <c r="AG298" s="96"/>
      <c r="AH298" s="96"/>
    </row>
    <row r="299" spans="1:34" ht="15.75" customHeight="1">
      <c r="A299" s="96"/>
      <c r="B299" s="96"/>
      <c r="C299" s="96"/>
      <c r="D299" s="96"/>
      <c r="E299" s="96"/>
      <c r="F299" s="96"/>
      <c r="G299" s="141"/>
      <c r="H299" s="96"/>
      <c r="I299" s="96"/>
      <c r="J299" s="96"/>
      <c r="K299" s="96"/>
      <c r="L299" s="96"/>
      <c r="M299" s="96"/>
      <c r="N299" s="96"/>
      <c r="O299" s="96"/>
      <c r="P299" s="96"/>
      <c r="Q299" s="96"/>
      <c r="R299" s="96"/>
      <c r="S299" s="96"/>
      <c r="T299" s="142"/>
      <c r="U299" s="142"/>
      <c r="V299" s="96"/>
      <c r="W299" s="96"/>
      <c r="X299" s="96"/>
      <c r="Y299" s="96"/>
      <c r="Z299" s="96"/>
      <c r="AA299" s="96"/>
      <c r="AB299" s="142"/>
      <c r="AC299" s="96"/>
      <c r="AD299" s="96"/>
      <c r="AE299" s="96"/>
      <c r="AF299" s="96"/>
      <c r="AG299" s="96"/>
      <c r="AH299" s="96"/>
    </row>
    <row r="300" spans="1:34" ht="15.75" customHeight="1">
      <c r="A300" s="96"/>
      <c r="B300" s="96"/>
      <c r="C300" s="96"/>
      <c r="D300" s="96"/>
      <c r="E300" s="96"/>
      <c r="F300" s="96"/>
      <c r="G300" s="141"/>
      <c r="H300" s="96"/>
      <c r="I300" s="96"/>
      <c r="J300" s="96"/>
      <c r="K300" s="96"/>
      <c r="L300" s="96"/>
      <c r="M300" s="96"/>
      <c r="N300" s="96"/>
      <c r="O300" s="96"/>
      <c r="P300" s="96"/>
      <c r="Q300" s="96"/>
      <c r="R300" s="96"/>
      <c r="S300" s="96"/>
      <c r="T300" s="142"/>
      <c r="U300" s="142"/>
      <c r="V300" s="96"/>
      <c r="W300" s="96"/>
      <c r="X300" s="96"/>
      <c r="Y300" s="96"/>
      <c r="Z300" s="96"/>
      <c r="AA300" s="96"/>
      <c r="AB300" s="142"/>
      <c r="AC300" s="96"/>
      <c r="AD300" s="96"/>
      <c r="AE300" s="96"/>
      <c r="AF300" s="96"/>
      <c r="AG300" s="96"/>
      <c r="AH300" s="96"/>
    </row>
    <row r="301" spans="1:34" ht="15.75" customHeight="1">
      <c r="A301" s="96"/>
      <c r="B301" s="96"/>
      <c r="C301" s="96"/>
      <c r="D301" s="96"/>
      <c r="E301" s="96"/>
      <c r="F301" s="96"/>
      <c r="G301" s="141"/>
      <c r="H301" s="96"/>
      <c r="I301" s="96"/>
      <c r="J301" s="96"/>
      <c r="K301" s="96"/>
      <c r="L301" s="96"/>
      <c r="M301" s="96"/>
      <c r="N301" s="96"/>
      <c r="O301" s="96"/>
      <c r="P301" s="96"/>
      <c r="Q301" s="96"/>
      <c r="R301" s="96"/>
      <c r="S301" s="96"/>
      <c r="T301" s="142"/>
      <c r="U301" s="142"/>
      <c r="V301" s="96"/>
      <c r="W301" s="96"/>
      <c r="X301" s="96"/>
      <c r="Y301" s="96"/>
      <c r="Z301" s="96"/>
      <c r="AA301" s="96"/>
      <c r="AB301" s="142"/>
      <c r="AC301" s="96"/>
      <c r="AD301" s="96"/>
      <c r="AE301" s="96"/>
      <c r="AF301" s="96"/>
      <c r="AG301" s="96"/>
      <c r="AH301" s="96"/>
    </row>
    <row r="302" spans="1:34" ht="15.75" customHeight="1">
      <c r="A302" s="96"/>
      <c r="B302" s="96"/>
      <c r="C302" s="96"/>
      <c r="D302" s="96"/>
      <c r="E302" s="96"/>
      <c r="F302" s="96"/>
      <c r="G302" s="141"/>
      <c r="H302" s="96"/>
      <c r="I302" s="96"/>
      <c r="J302" s="96"/>
      <c r="K302" s="96"/>
      <c r="L302" s="96"/>
      <c r="M302" s="96"/>
      <c r="N302" s="96"/>
      <c r="O302" s="96"/>
      <c r="P302" s="96"/>
      <c r="Q302" s="96"/>
      <c r="R302" s="96"/>
      <c r="S302" s="96"/>
      <c r="T302" s="142"/>
      <c r="U302" s="142"/>
      <c r="V302" s="96"/>
      <c r="W302" s="96"/>
      <c r="X302" s="96"/>
      <c r="Y302" s="96"/>
      <c r="Z302" s="96"/>
      <c r="AA302" s="96"/>
      <c r="AB302" s="142"/>
      <c r="AC302" s="96"/>
      <c r="AD302" s="96"/>
      <c r="AE302" s="96"/>
      <c r="AF302" s="96"/>
      <c r="AG302" s="96"/>
      <c r="AH302" s="96"/>
    </row>
    <row r="303" spans="1:34" ht="15.75" customHeight="1">
      <c r="A303" s="96"/>
      <c r="B303" s="96"/>
      <c r="C303" s="96"/>
      <c r="D303" s="96"/>
      <c r="E303" s="96"/>
      <c r="F303" s="96"/>
      <c r="G303" s="141"/>
      <c r="H303" s="96"/>
      <c r="I303" s="96"/>
      <c r="J303" s="96"/>
      <c r="K303" s="96"/>
      <c r="L303" s="96"/>
      <c r="M303" s="96"/>
      <c r="N303" s="96"/>
      <c r="O303" s="96"/>
      <c r="P303" s="96"/>
      <c r="Q303" s="96"/>
      <c r="R303" s="96"/>
      <c r="S303" s="96"/>
      <c r="T303" s="142"/>
      <c r="U303" s="142"/>
      <c r="V303" s="96"/>
      <c r="W303" s="96"/>
      <c r="X303" s="96"/>
      <c r="Y303" s="96"/>
      <c r="Z303" s="96"/>
      <c r="AA303" s="96"/>
      <c r="AB303" s="142"/>
      <c r="AC303" s="96"/>
      <c r="AD303" s="96"/>
      <c r="AE303" s="96"/>
      <c r="AF303" s="96"/>
      <c r="AG303" s="96"/>
      <c r="AH303" s="96"/>
    </row>
    <row r="304" spans="1:34" ht="15.75" customHeight="1">
      <c r="A304" s="96"/>
      <c r="B304" s="96"/>
      <c r="C304" s="96"/>
      <c r="D304" s="96"/>
      <c r="E304" s="96"/>
      <c r="F304" s="96"/>
      <c r="G304" s="141"/>
      <c r="H304" s="96"/>
      <c r="I304" s="96"/>
      <c r="J304" s="96"/>
      <c r="K304" s="96"/>
      <c r="L304" s="96"/>
      <c r="M304" s="96"/>
      <c r="N304" s="96"/>
      <c r="O304" s="96"/>
      <c r="P304" s="96"/>
      <c r="Q304" s="96"/>
      <c r="R304" s="96"/>
      <c r="S304" s="96"/>
      <c r="T304" s="142"/>
      <c r="U304" s="142"/>
      <c r="V304" s="96"/>
      <c r="W304" s="96"/>
      <c r="X304" s="96"/>
      <c r="Y304" s="96"/>
      <c r="Z304" s="96"/>
      <c r="AA304" s="96"/>
      <c r="AB304" s="142"/>
      <c r="AC304" s="96"/>
      <c r="AD304" s="96"/>
      <c r="AE304" s="96"/>
      <c r="AF304" s="96"/>
      <c r="AG304" s="96"/>
      <c r="AH304" s="96"/>
    </row>
    <row r="305" spans="1:34" ht="15.75" customHeight="1">
      <c r="A305" s="96"/>
      <c r="B305" s="96"/>
      <c r="C305" s="96"/>
      <c r="D305" s="96"/>
      <c r="E305" s="96"/>
      <c r="F305" s="96"/>
      <c r="G305" s="141"/>
      <c r="H305" s="96"/>
      <c r="I305" s="96"/>
      <c r="J305" s="96"/>
      <c r="K305" s="96"/>
      <c r="L305" s="96"/>
      <c r="M305" s="96"/>
      <c r="N305" s="96"/>
      <c r="O305" s="96"/>
      <c r="P305" s="96"/>
      <c r="Q305" s="96"/>
      <c r="R305" s="96"/>
      <c r="S305" s="96"/>
      <c r="T305" s="142"/>
      <c r="U305" s="142"/>
      <c r="V305" s="96"/>
      <c r="W305" s="96"/>
      <c r="X305" s="96"/>
      <c r="Y305" s="96"/>
      <c r="Z305" s="96"/>
      <c r="AA305" s="96"/>
      <c r="AB305" s="142"/>
      <c r="AC305" s="96"/>
      <c r="AD305" s="96"/>
      <c r="AE305" s="96"/>
      <c r="AF305" s="96"/>
      <c r="AG305" s="96"/>
      <c r="AH305" s="96"/>
    </row>
    <row r="306" spans="1:34" ht="15.75" customHeight="1">
      <c r="A306" s="96"/>
      <c r="B306" s="96"/>
      <c r="C306" s="96"/>
      <c r="D306" s="96"/>
      <c r="E306" s="96"/>
      <c r="F306" s="96"/>
      <c r="G306" s="141"/>
      <c r="H306" s="96"/>
      <c r="I306" s="96"/>
      <c r="J306" s="96"/>
      <c r="K306" s="96"/>
      <c r="L306" s="96"/>
      <c r="M306" s="96"/>
      <c r="N306" s="96"/>
      <c r="O306" s="96"/>
      <c r="P306" s="96"/>
      <c r="Q306" s="96"/>
      <c r="R306" s="96"/>
      <c r="S306" s="96"/>
      <c r="T306" s="142"/>
      <c r="U306" s="142"/>
      <c r="V306" s="96"/>
      <c r="W306" s="96"/>
      <c r="X306" s="96"/>
      <c r="Y306" s="96"/>
      <c r="Z306" s="96"/>
      <c r="AA306" s="96"/>
      <c r="AB306" s="142"/>
      <c r="AC306" s="96"/>
      <c r="AD306" s="96"/>
      <c r="AE306" s="96"/>
      <c r="AF306" s="96"/>
      <c r="AG306" s="96"/>
      <c r="AH306" s="96"/>
    </row>
    <row r="307" spans="1:34" ht="15.75" customHeight="1">
      <c r="A307" s="96"/>
      <c r="B307" s="96"/>
      <c r="C307" s="96"/>
      <c r="D307" s="96"/>
      <c r="E307" s="96"/>
      <c r="F307" s="96"/>
      <c r="G307" s="141"/>
      <c r="H307" s="96"/>
      <c r="I307" s="96"/>
      <c r="J307" s="96"/>
      <c r="K307" s="96"/>
      <c r="L307" s="96"/>
      <c r="M307" s="96"/>
      <c r="N307" s="96"/>
      <c r="O307" s="96"/>
      <c r="P307" s="96"/>
      <c r="Q307" s="96"/>
      <c r="R307" s="96"/>
      <c r="S307" s="96"/>
      <c r="T307" s="142"/>
      <c r="U307" s="142"/>
      <c r="V307" s="96"/>
      <c r="W307" s="96"/>
      <c r="X307" s="96"/>
      <c r="Y307" s="96"/>
      <c r="Z307" s="96"/>
      <c r="AA307" s="96"/>
      <c r="AB307" s="142"/>
      <c r="AC307" s="96"/>
      <c r="AD307" s="96"/>
      <c r="AE307" s="96"/>
      <c r="AF307" s="96"/>
      <c r="AG307" s="96"/>
      <c r="AH307" s="96"/>
    </row>
    <row r="308" spans="1:34" ht="15.75" customHeight="1">
      <c r="A308" s="96"/>
      <c r="B308" s="96"/>
      <c r="C308" s="96"/>
      <c r="D308" s="96"/>
      <c r="E308" s="96"/>
      <c r="F308" s="96"/>
      <c r="G308" s="141"/>
      <c r="H308" s="96"/>
      <c r="I308" s="96"/>
      <c r="J308" s="96"/>
      <c r="K308" s="96"/>
      <c r="L308" s="96"/>
      <c r="M308" s="96"/>
      <c r="N308" s="96"/>
      <c r="O308" s="96"/>
      <c r="P308" s="96"/>
      <c r="Q308" s="96"/>
      <c r="R308" s="96"/>
      <c r="S308" s="96"/>
      <c r="T308" s="142"/>
      <c r="U308" s="142"/>
      <c r="V308" s="96"/>
      <c r="W308" s="96"/>
      <c r="X308" s="96"/>
      <c r="Y308" s="96"/>
      <c r="Z308" s="96"/>
      <c r="AA308" s="96"/>
      <c r="AB308" s="142"/>
      <c r="AC308" s="96"/>
      <c r="AD308" s="96"/>
      <c r="AE308" s="96"/>
      <c r="AF308" s="96"/>
      <c r="AG308" s="96"/>
      <c r="AH308" s="96"/>
    </row>
    <row r="309" spans="1:34" ht="15.75" customHeight="1">
      <c r="A309" s="96"/>
      <c r="B309" s="96"/>
      <c r="C309" s="96"/>
      <c r="D309" s="96"/>
      <c r="E309" s="96"/>
      <c r="F309" s="96"/>
      <c r="G309" s="141"/>
      <c r="H309" s="96"/>
      <c r="I309" s="96"/>
      <c r="J309" s="96"/>
      <c r="K309" s="96"/>
      <c r="L309" s="96"/>
      <c r="M309" s="96"/>
      <c r="N309" s="96"/>
      <c r="O309" s="96"/>
      <c r="P309" s="96"/>
      <c r="Q309" s="96"/>
      <c r="R309" s="96"/>
      <c r="S309" s="96"/>
      <c r="T309" s="142"/>
      <c r="U309" s="142"/>
      <c r="V309" s="96"/>
      <c r="W309" s="96"/>
      <c r="X309" s="96"/>
      <c r="Y309" s="96"/>
      <c r="Z309" s="96"/>
      <c r="AA309" s="96"/>
      <c r="AB309" s="142"/>
      <c r="AC309" s="96"/>
      <c r="AD309" s="96"/>
      <c r="AE309" s="96"/>
      <c r="AF309" s="96"/>
      <c r="AG309" s="96"/>
      <c r="AH309" s="96"/>
    </row>
    <row r="310" spans="1:34" ht="15.75" customHeight="1">
      <c r="A310" s="96"/>
      <c r="B310" s="96"/>
      <c r="C310" s="96"/>
      <c r="D310" s="96"/>
      <c r="E310" s="96"/>
      <c r="F310" s="96"/>
      <c r="G310" s="141"/>
      <c r="H310" s="96"/>
      <c r="I310" s="96"/>
      <c r="J310" s="96"/>
      <c r="K310" s="96"/>
      <c r="L310" s="96"/>
      <c r="M310" s="96"/>
      <c r="N310" s="96"/>
      <c r="O310" s="96"/>
      <c r="P310" s="96"/>
      <c r="Q310" s="96"/>
      <c r="R310" s="96"/>
      <c r="S310" s="96"/>
      <c r="T310" s="142"/>
      <c r="U310" s="142"/>
      <c r="V310" s="96"/>
      <c r="W310" s="96"/>
      <c r="X310" s="96"/>
      <c r="Y310" s="96"/>
      <c r="Z310" s="96"/>
      <c r="AA310" s="96"/>
      <c r="AB310" s="142"/>
      <c r="AC310" s="96"/>
      <c r="AD310" s="96"/>
      <c r="AE310" s="96"/>
      <c r="AF310" s="96"/>
      <c r="AG310" s="96"/>
      <c r="AH310" s="96"/>
    </row>
    <row r="311" spans="1:34" ht="15.75" customHeight="1">
      <c r="A311" s="96"/>
      <c r="B311" s="96"/>
      <c r="C311" s="96"/>
      <c r="D311" s="96"/>
      <c r="E311" s="96"/>
      <c r="F311" s="96"/>
      <c r="G311" s="141"/>
      <c r="H311" s="96"/>
      <c r="I311" s="96"/>
      <c r="J311" s="96"/>
      <c r="K311" s="96"/>
      <c r="L311" s="96"/>
      <c r="M311" s="96"/>
      <c r="N311" s="96"/>
      <c r="O311" s="96"/>
      <c r="P311" s="96"/>
      <c r="Q311" s="96"/>
      <c r="R311" s="96"/>
      <c r="S311" s="96"/>
      <c r="T311" s="142"/>
      <c r="U311" s="142"/>
      <c r="V311" s="96"/>
      <c r="W311" s="96"/>
      <c r="X311" s="96"/>
      <c r="Y311" s="96"/>
      <c r="Z311" s="96"/>
      <c r="AA311" s="96"/>
      <c r="AB311" s="142"/>
      <c r="AC311" s="96"/>
      <c r="AD311" s="96"/>
      <c r="AE311" s="96"/>
      <c r="AF311" s="96"/>
      <c r="AG311" s="96"/>
      <c r="AH311" s="96"/>
    </row>
    <row r="312" spans="1:34" ht="15.75" customHeight="1">
      <c r="A312" s="96"/>
      <c r="B312" s="96"/>
      <c r="C312" s="96"/>
      <c r="D312" s="96"/>
      <c r="E312" s="96"/>
      <c r="F312" s="96"/>
      <c r="G312" s="141"/>
      <c r="H312" s="96"/>
      <c r="I312" s="96"/>
      <c r="J312" s="96"/>
      <c r="K312" s="96"/>
      <c r="L312" s="96"/>
      <c r="M312" s="96"/>
      <c r="N312" s="96"/>
      <c r="O312" s="96"/>
      <c r="P312" s="96"/>
      <c r="Q312" s="96"/>
      <c r="R312" s="96"/>
      <c r="S312" s="96"/>
      <c r="T312" s="142"/>
      <c r="U312" s="142"/>
      <c r="V312" s="96"/>
      <c r="W312" s="96"/>
      <c r="X312" s="96"/>
      <c r="Y312" s="96"/>
      <c r="Z312" s="96"/>
      <c r="AA312" s="96"/>
      <c r="AB312" s="142"/>
      <c r="AC312" s="96"/>
      <c r="AD312" s="96"/>
      <c r="AE312" s="96"/>
      <c r="AF312" s="96"/>
      <c r="AG312" s="96"/>
      <c r="AH312" s="96"/>
    </row>
    <row r="313" spans="1:34" ht="15.75" customHeight="1">
      <c r="A313" s="96"/>
      <c r="B313" s="96"/>
      <c r="C313" s="96"/>
      <c r="D313" s="96"/>
      <c r="E313" s="96"/>
      <c r="F313" s="96"/>
      <c r="G313" s="141"/>
      <c r="H313" s="96"/>
      <c r="I313" s="96"/>
      <c r="J313" s="96"/>
      <c r="K313" s="96"/>
      <c r="L313" s="96"/>
      <c r="M313" s="96"/>
      <c r="N313" s="96"/>
      <c r="O313" s="96"/>
      <c r="P313" s="96"/>
      <c r="Q313" s="96"/>
      <c r="R313" s="96"/>
      <c r="S313" s="96"/>
      <c r="T313" s="142"/>
      <c r="U313" s="142"/>
      <c r="V313" s="96"/>
      <c r="W313" s="96"/>
      <c r="X313" s="96"/>
      <c r="Y313" s="96"/>
      <c r="Z313" s="96"/>
      <c r="AA313" s="96"/>
      <c r="AB313" s="142"/>
      <c r="AC313" s="96"/>
      <c r="AD313" s="96"/>
      <c r="AE313" s="96"/>
      <c r="AF313" s="96"/>
      <c r="AG313" s="96"/>
      <c r="AH313" s="96"/>
    </row>
    <row r="314" spans="1:34" ht="15.75" customHeight="1">
      <c r="A314" s="96"/>
      <c r="B314" s="96"/>
      <c r="C314" s="96"/>
      <c r="D314" s="96"/>
      <c r="E314" s="96"/>
      <c r="F314" s="96"/>
      <c r="G314" s="141"/>
      <c r="H314" s="96"/>
      <c r="I314" s="96"/>
      <c r="J314" s="96"/>
      <c r="K314" s="96"/>
      <c r="L314" s="96"/>
      <c r="M314" s="96"/>
      <c r="N314" s="96"/>
      <c r="O314" s="96"/>
      <c r="P314" s="96"/>
      <c r="Q314" s="96"/>
      <c r="R314" s="96"/>
      <c r="S314" s="96"/>
      <c r="T314" s="142"/>
      <c r="U314" s="142"/>
      <c r="V314" s="96"/>
      <c r="W314" s="96"/>
      <c r="X314" s="96"/>
      <c r="Y314" s="96"/>
      <c r="Z314" s="96"/>
      <c r="AA314" s="96"/>
      <c r="AB314" s="142"/>
      <c r="AC314" s="96"/>
      <c r="AD314" s="96"/>
      <c r="AE314" s="96"/>
      <c r="AF314" s="96"/>
      <c r="AG314" s="96"/>
      <c r="AH314" s="96"/>
    </row>
    <row r="315" spans="1:34" ht="15.75" customHeight="1">
      <c r="A315" s="96"/>
      <c r="B315" s="96"/>
      <c r="C315" s="96"/>
      <c r="D315" s="96"/>
      <c r="E315" s="96"/>
      <c r="F315" s="96"/>
      <c r="G315" s="141"/>
      <c r="H315" s="96"/>
      <c r="I315" s="96"/>
      <c r="J315" s="96"/>
      <c r="K315" s="96"/>
      <c r="L315" s="96"/>
      <c r="M315" s="96"/>
      <c r="N315" s="96"/>
      <c r="O315" s="96"/>
      <c r="P315" s="96"/>
      <c r="Q315" s="96"/>
      <c r="R315" s="96"/>
      <c r="S315" s="96"/>
      <c r="T315" s="142"/>
      <c r="U315" s="142"/>
      <c r="V315" s="96"/>
      <c r="W315" s="96"/>
      <c r="X315" s="96"/>
      <c r="Y315" s="96"/>
      <c r="Z315" s="96"/>
      <c r="AA315" s="96"/>
      <c r="AB315" s="142"/>
      <c r="AC315" s="96"/>
      <c r="AD315" s="96"/>
      <c r="AE315" s="96"/>
      <c r="AF315" s="96"/>
      <c r="AG315" s="96"/>
      <c r="AH315" s="96"/>
    </row>
    <row r="316" spans="1:34" ht="15.75" customHeight="1">
      <c r="A316" s="96"/>
      <c r="B316" s="96"/>
      <c r="C316" s="96"/>
      <c r="D316" s="96"/>
      <c r="E316" s="96"/>
      <c r="F316" s="96"/>
      <c r="G316" s="141"/>
      <c r="H316" s="96"/>
      <c r="I316" s="96"/>
      <c r="J316" s="96"/>
      <c r="K316" s="96"/>
      <c r="L316" s="96"/>
      <c r="M316" s="96"/>
      <c r="N316" s="96"/>
      <c r="O316" s="96"/>
      <c r="P316" s="96"/>
      <c r="Q316" s="96"/>
      <c r="R316" s="96"/>
      <c r="S316" s="96"/>
      <c r="T316" s="142"/>
      <c r="U316" s="142"/>
      <c r="V316" s="96"/>
      <c r="W316" s="96"/>
      <c r="X316" s="96"/>
      <c r="Y316" s="96"/>
      <c r="Z316" s="96"/>
      <c r="AA316" s="96"/>
      <c r="AB316" s="142"/>
      <c r="AC316" s="96"/>
      <c r="AD316" s="96"/>
      <c r="AE316" s="96"/>
      <c r="AF316" s="96"/>
      <c r="AG316" s="96"/>
      <c r="AH316" s="96"/>
    </row>
    <row r="317" spans="1:34" ht="15.75" customHeight="1">
      <c r="A317" s="96"/>
      <c r="B317" s="96"/>
      <c r="C317" s="96"/>
      <c r="D317" s="96"/>
      <c r="E317" s="96"/>
      <c r="F317" s="96"/>
      <c r="G317" s="141"/>
      <c r="H317" s="96"/>
      <c r="I317" s="96"/>
      <c r="J317" s="96"/>
      <c r="K317" s="96"/>
      <c r="L317" s="96"/>
      <c r="M317" s="96"/>
      <c r="N317" s="96"/>
      <c r="O317" s="96"/>
      <c r="P317" s="96"/>
      <c r="Q317" s="96"/>
      <c r="R317" s="96"/>
      <c r="S317" s="96"/>
      <c r="T317" s="142"/>
      <c r="U317" s="142"/>
      <c r="V317" s="96"/>
      <c r="W317" s="96"/>
      <c r="X317" s="96"/>
      <c r="Y317" s="96"/>
      <c r="Z317" s="96"/>
      <c r="AA317" s="96"/>
      <c r="AB317" s="142"/>
      <c r="AC317" s="96"/>
      <c r="AD317" s="96"/>
      <c r="AE317" s="96"/>
      <c r="AF317" s="96"/>
      <c r="AG317" s="96"/>
      <c r="AH317" s="96"/>
    </row>
    <row r="318" spans="1:34" ht="15.75" customHeight="1">
      <c r="A318" s="96"/>
      <c r="B318" s="96"/>
      <c r="C318" s="96"/>
      <c r="D318" s="96"/>
      <c r="E318" s="96"/>
      <c r="F318" s="96"/>
      <c r="G318" s="141"/>
      <c r="H318" s="96"/>
      <c r="I318" s="96"/>
      <c r="J318" s="96"/>
      <c r="K318" s="96"/>
      <c r="L318" s="96"/>
      <c r="M318" s="96"/>
      <c r="N318" s="96"/>
      <c r="O318" s="96"/>
      <c r="P318" s="96"/>
      <c r="Q318" s="96"/>
      <c r="R318" s="96"/>
      <c r="S318" s="96"/>
      <c r="T318" s="142"/>
      <c r="U318" s="142"/>
      <c r="V318" s="96"/>
      <c r="W318" s="96"/>
      <c r="X318" s="96"/>
      <c r="Y318" s="96"/>
      <c r="Z318" s="96"/>
      <c r="AA318" s="96"/>
      <c r="AB318" s="142"/>
      <c r="AC318" s="96"/>
      <c r="AD318" s="96"/>
      <c r="AE318" s="96"/>
      <c r="AF318" s="96"/>
      <c r="AG318" s="96"/>
      <c r="AH318" s="96"/>
    </row>
    <row r="319" spans="1:34" ht="15.75" customHeight="1">
      <c r="A319" s="96"/>
      <c r="B319" s="96"/>
      <c r="C319" s="96"/>
      <c r="D319" s="96"/>
      <c r="E319" s="96"/>
      <c r="F319" s="96"/>
      <c r="G319" s="141"/>
      <c r="H319" s="96"/>
      <c r="I319" s="96"/>
      <c r="J319" s="96"/>
      <c r="K319" s="96"/>
      <c r="L319" s="96"/>
      <c r="M319" s="96"/>
      <c r="N319" s="96"/>
      <c r="O319" s="96"/>
      <c r="P319" s="96"/>
      <c r="Q319" s="96"/>
      <c r="R319" s="96"/>
      <c r="S319" s="96"/>
      <c r="T319" s="142"/>
      <c r="U319" s="142"/>
      <c r="V319" s="96"/>
      <c r="W319" s="96"/>
      <c r="X319" s="96"/>
      <c r="Y319" s="96"/>
      <c r="Z319" s="96"/>
      <c r="AA319" s="96"/>
      <c r="AB319" s="142"/>
      <c r="AC319" s="96"/>
      <c r="AD319" s="96"/>
      <c r="AE319" s="96"/>
      <c r="AF319" s="96"/>
      <c r="AG319" s="96"/>
      <c r="AH319" s="96"/>
    </row>
    <row r="320" spans="1:34" ht="15.75" customHeight="1">
      <c r="A320" s="96"/>
      <c r="B320" s="96"/>
      <c r="C320" s="96"/>
      <c r="D320" s="96"/>
      <c r="E320" s="96"/>
      <c r="F320" s="96"/>
      <c r="G320" s="141"/>
      <c r="H320" s="96"/>
      <c r="I320" s="96"/>
      <c r="J320" s="96"/>
      <c r="K320" s="96"/>
      <c r="L320" s="96"/>
      <c r="M320" s="96"/>
      <c r="N320" s="96"/>
      <c r="O320" s="96"/>
      <c r="P320" s="96"/>
      <c r="Q320" s="96"/>
      <c r="R320" s="96"/>
      <c r="S320" s="96"/>
      <c r="T320" s="142"/>
      <c r="U320" s="142"/>
      <c r="V320" s="96"/>
      <c r="W320" s="96"/>
      <c r="X320" s="96"/>
      <c r="Y320" s="96"/>
      <c r="Z320" s="96"/>
      <c r="AA320" s="96"/>
      <c r="AB320" s="142"/>
      <c r="AC320" s="96"/>
      <c r="AD320" s="96"/>
      <c r="AE320" s="96"/>
      <c r="AF320" s="96"/>
      <c r="AG320" s="96"/>
      <c r="AH320" s="96"/>
    </row>
    <row r="321" spans="1:34" ht="15.75" customHeight="1">
      <c r="A321" s="96"/>
      <c r="B321" s="96"/>
      <c r="C321" s="96"/>
      <c r="D321" s="96"/>
      <c r="E321" s="96"/>
      <c r="F321" s="96"/>
      <c r="G321" s="141"/>
      <c r="H321" s="96"/>
      <c r="I321" s="96"/>
      <c r="J321" s="96"/>
      <c r="K321" s="96"/>
      <c r="L321" s="96"/>
      <c r="M321" s="96"/>
      <c r="N321" s="96"/>
      <c r="O321" s="96"/>
      <c r="P321" s="96"/>
      <c r="Q321" s="96"/>
      <c r="R321" s="96"/>
      <c r="S321" s="96"/>
      <c r="T321" s="142"/>
      <c r="U321" s="142"/>
      <c r="V321" s="96"/>
      <c r="W321" s="96"/>
      <c r="X321" s="96"/>
      <c r="Y321" s="96"/>
      <c r="Z321" s="96"/>
      <c r="AA321" s="96"/>
      <c r="AB321" s="142"/>
      <c r="AC321" s="96"/>
      <c r="AD321" s="96"/>
      <c r="AE321" s="96"/>
      <c r="AF321" s="96"/>
      <c r="AG321" s="96"/>
      <c r="AH321" s="96"/>
    </row>
    <row r="322" spans="1:34" ht="15.75" customHeight="1">
      <c r="A322" s="96"/>
      <c r="B322" s="96"/>
      <c r="C322" s="96"/>
      <c r="D322" s="96"/>
      <c r="E322" s="96"/>
      <c r="F322" s="96"/>
      <c r="G322" s="141"/>
      <c r="H322" s="96"/>
      <c r="I322" s="96"/>
      <c r="J322" s="96"/>
      <c r="K322" s="96"/>
      <c r="L322" s="96"/>
      <c r="M322" s="96"/>
      <c r="N322" s="96"/>
      <c r="O322" s="96"/>
      <c r="P322" s="96"/>
      <c r="Q322" s="96"/>
      <c r="R322" s="96"/>
      <c r="S322" s="96"/>
      <c r="T322" s="142"/>
      <c r="U322" s="142"/>
      <c r="V322" s="96"/>
      <c r="W322" s="96"/>
      <c r="X322" s="96"/>
      <c r="Y322" s="96"/>
      <c r="Z322" s="96"/>
      <c r="AA322" s="96"/>
      <c r="AB322" s="142"/>
      <c r="AC322" s="96"/>
      <c r="AD322" s="96"/>
      <c r="AE322" s="96"/>
      <c r="AF322" s="96"/>
      <c r="AG322" s="96"/>
      <c r="AH322" s="96"/>
    </row>
    <row r="323" spans="1:34" ht="15.75" customHeight="1">
      <c r="A323" s="96"/>
      <c r="B323" s="96"/>
      <c r="C323" s="96"/>
      <c r="D323" s="96"/>
      <c r="E323" s="96"/>
      <c r="F323" s="96"/>
      <c r="G323" s="141"/>
      <c r="H323" s="96"/>
      <c r="I323" s="96"/>
      <c r="J323" s="96"/>
      <c r="K323" s="96"/>
      <c r="L323" s="96"/>
      <c r="M323" s="96"/>
      <c r="N323" s="96"/>
      <c r="O323" s="96"/>
      <c r="P323" s="96"/>
      <c r="Q323" s="96"/>
      <c r="R323" s="96"/>
      <c r="S323" s="96"/>
      <c r="T323" s="142"/>
      <c r="U323" s="142"/>
      <c r="V323" s="96"/>
      <c r="W323" s="96"/>
      <c r="X323" s="96"/>
      <c r="Y323" s="96"/>
      <c r="Z323" s="96"/>
      <c r="AA323" s="96"/>
      <c r="AB323" s="142"/>
      <c r="AC323" s="96"/>
      <c r="AD323" s="96"/>
      <c r="AE323" s="96"/>
      <c r="AF323" s="96"/>
      <c r="AG323" s="96"/>
      <c r="AH323" s="96"/>
    </row>
    <row r="324" spans="1:34" ht="15.75" customHeight="1">
      <c r="A324" s="96"/>
      <c r="B324" s="96"/>
      <c r="C324" s="96"/>
      <c r="D324" s="96"/>
      <c r="E324" s="96"/>
      <c r="F324" s="96"/>
      <c r="G324" s="141"/>
      <c r="H324" s="96"/>
      <c r="I324" s="96"/>
      <c r="J324" s="96"/>
      <c r="K324" s="96"/>
      <c r="L324" s="96"/>
      <c r="M324" s="96"/>
      <c r="N324" s="96"/>
      <c r="O324" s="96"/>
      <c r="P324" s="96"/>
      <c r="Q324" s="96"/>
      <c r="R324" s="96"/>
      <c r="S324" s="96"/>
      <c r="T324" s="142"/>
      <c r="U324" s="142"/>
      <c r="V324" s="96"/>
      <c r="W324" s="96"/>
      <c r="X324" s="96"/>
      <c r="Y324" s="96"/>
      <c r="Z324" s="96"/>
      <c r="AA324" s="96"/>
      <c r="AB324" s="142"/>
      <c r="AC324" s="96"/>
      <c r="AD324" s="96"/>
      <c r="AE324" s="96"/>
      <c r="AF324" s="96"/>
      <c r="AG324" s="96"/>
      <c r="AH324" s="96"/>
    </row>
    <row r="325" spans="1:34" ht="15.75" customHeight="1">
      <c r="A325" s="96"/>
      <c r="B325" s="96"/>
      <c r="C325" s="96"/>
      <c r="D325" s="96"/>
      <c r="E325" s="96"/>
      <c r="F325" s="96"/>
      <c r="G325" s="141"/>
      <c r="H325" s="96"/>
      <c r="I325" s="96"/>
      <c r="J325" s="96"/>
      <c r="K325" s="96"/>
      <c r="L325" s="96"/>
      <c r="M325" s="96"/>
      <c r="N325" s="96"/>
      <c r="O325" s="96"/>
      <c r="P325" s="96"/>
      <c r="Q325" s="96"/>
      <c r="R325" s="96"/>
      <c r="S325" s="96"/>
      <c r="T325" s="142"/>
      <c r="U325" s="142"/>
      <c r="V325" s="96"/>
      <c r="W325" s="96"/>
      <c r="X325" s="96"/>
      <c r="Y325" s="96"/>
      <c r="Z325" s="96"/>
      <c r="AA325" s="96"/>
      <c r="AB325" s="142"/>
      <c r="AC325" s="96"/>
      <c r="AD325" s="96"/>
      <c r="AE325" s="96"/>
      <c r="AF325" s="96"/>
      <c r="AG325" s="96"/>
      <c r="AH325" s="96"/>
    </row>
    <row r="326" spans="1:34" ht="15.75" customHeight="1">
      <c r="A326" s="96"/>
      <c r="B326" s="96"/>
      <c r="C326" s="96"/>
      <c r="D326" s="96"/>
      <c r="E326" s="96"/>
      <c r="F326" s="96"/>
      <c r="G326" s="141"/>
      <c r="H326" s="96"/>
      <c r="I326" s="96"/>
      <c r="J326" s="96"/>
      <c r="K326" s="96"/>
      <c r="L326" s="96"/>
      <c r="M326" s="96"/>
      <c r="N326" s="96"/>
      <c r="O326" s="96"/>
      <c r="P326" s="96"/>
      <c r="Q326" s="96"/>
      <c r="R326" s="96"/>
      <c r="S326" s="96"/>
      <c r="T326" s="142"/>
      <c r="U326" s="142"/>
      <c r="V326" s="96"/>
      <c r="W326" s="96"/>
      <c r="X326" s="96"/>
      <c r="Y326" s="96"/>
      <c r="Z326" s="96"/>
      <c r="AA326" s="96"/>
      <c r="AB326" s="142"/>
      <c r="AC326" s="96"/>
      <c r="AD326" s="96"/>
      <c r="AE326" s="96"/>
      <c r="AF326" s="96"/>
      <c r="AG326" s="96"/>
      <c r="AH326" s="96"/>
    </row>
    <row r="327" spans="1:34" ht="15.75" customHeight="1">
      <c r="A327" s="96"/>
      <c r="B327" s="96"/>
      <c r="C327" s="96"/>
      <c r="D327" s="96"/>
      <c r="E327" s="96"/>
      <c r="F327" s="96"/>
      <c r="G327" s="141"/>
      <c r="H327" s="96"/>
      <c r="I327" s="96"/>
      <c r="J327" s="96"/>
      <c r="K327" s="96"/>
      <c r="L327" s="96"/>
      <c r="M327" s="96"/>
      <c r="N327" s="96"/>
      <c r="O327" s="96"/>
      <c r="P327" s="96"/>
      <c r="Q327" s="96"/>
      <c r="R327" s="96"/>
      <c r="S327" s="96"/>
      <c r="T327" s="142"/>
      <c r="U327" s="142"/>
      <c r="V327" s="96"/>
      <c r="W327" s="96"/>
      <c r="X327" s="96"/>
      <c r="Y327" s="96"/>
      <c r="Z327" s="96"/>
      <c r="AA327" s="96"/>
      <c r="AB327" s="142"/>
      <c r="AC327" s="96"/>
      <c r="AD327" s="96"/>
      <c r="AE327" s="96"/>
      <c r="AF327" s="96"/>
      <c r="AG327" s="96"/>
      <c r="AH327" s="96"/>
    </row>
    <row r="328" spans="1:34" ht="15.75" customHeight="1">
      <c r="A328" s="96"/>
      <c r="B328" s="96"/>
      <c r="C328" s="96"/>
      <c r="D328" s="96"/>
      <c r="E328" s="96"/>
      <c r="F328" s="96"/>
      <c r="G328" s="141"/>
      <c r="H328" s="96"/>
      <c r="I328" s="96"/>
      <c r="J328" s="96"/>
      <c r="K328" s="96"/>
      <c r="L328" s="96"/>
      <c r="M328" s="96"/>
      <c r="N328" s="96"/>
      <c r="O328" s="96"/>
      <c r="P328" s="96"/>
      <c r="Q328" s="96"/>
      <c r="R328" s="96"/>
      <c r="S328" s="96"/>
      <c r="T328" s="142"/>
      <c r="U328" s="142"/>
      <c r="V328" s="96"/>
      <c r="W328" s="96"/>
      <c r="X328" s="96"/>
      <c r="Y328" s="96"/>
      <c r="Z328" s="96"/>
      <c r="AA328" s="96"/>
      <c r="AB328" s="142"/>
      <c r="AC328" s="96"/>
      <c r="AD328" s="96"/>
      <c r="AE328" s="96"/>
      <c r="AF328" s="96"/>
      <c r="AG328" s="96"/>
      <c r="AH328" s="96"/>
    </row>
    <row r="329" spans="1:34" ht="15.75" customHeight="1">
      <c r="A329" s="96"/>
      <c r="B329" s="96"/>
      <c r="C329" s="96"/>
      <c r="D329" s="96"/>
      <c r="E329" s="96"/>
      <c r="F329" s="96"/>
      <c r="G329" s="141"/>
      <c r="H329" s="96"/>
      <c r="I329" s="96"/>
      <c r="J329" s="96"/>
      <c r="K329" s="96"/>
      <c r="L329" s="96"/>
      <c r="M329" s="96"/>
      <c r="N329" s="96"/>
      <c r="O329" s="96"/>
      <c r="P329" s="96"/>
      <c r="Q329" s="96"/>
      <c r="R329" s="96"/>
      <c r="S329" s="96"/>
      <c r="T329" s="142"/>
      <c r="U329" s="142"/>
      <c r="V329" s="96"/>
      <c r="W329" s="96"/>
      <c r="X329" s="96"/>
      <c r="Y329" s="96"/>
      <c r="Z329" s="96"/>
      <c r="AA329" s="96"/>
      <c r="AB329" s="142"/>
      <c r="AC329" s="96"/>
      <c r="AD329" s="96"/>
      <c r="AE329" s="96"/>
      <c r="AF329" s="96"/>
      <c r="AG329" s="96"/>
      <c r="AH329" s="96"/>
    </row>
    <row r="330" spans="1:34" ht="15.75" customHeight="1">
      <c r="A330" s="96"/>
      <c r="B330" s="96"/>
      <c r="C330" s="96"/>
      <c r="D330" s="96"/>
      <c r="E330" s="96"/>
      <c r="F330" s="96"/>
      <c r="G330" s="141"/>
      <c r="H330" s="96"/>
      <c r="I330" s="96"/>
      <c r="J330" s="96"/>
      <c r="K330" s="96"/>
      <c r="L330" s="96"/>
      <c r="M330" s="96"/>
      <c r="N330" s="96"/>
      <c r="O330" s="96"/>
      <c r="P330" s="96"/>
      <c r="Q330" s="96"/>
      <c r="R330" s="96"/>
      <c r="S330" s="96"/>
      <c r="T330" s="142"/>
      <c r="U330" s="142"/>
      <c r="V330" s="96"/>
      <c r="W330" s="96"/>
      <c r="X330" s="96"/>
      <c r="Y330" s="96"/>
      <c r="Z330" s="96"/>
      <c r="AA330" s="96"/>
      <c r="AB330" s="142"/>
      <c r="AC330" s="96"/>
      <c r="AD330" s="96"/>
      <c r="AE330" s="96"/>
      <c r="AF330" s="96"/>
      <c r="AG330" s="96"/>
      <c r="AH330" s="96"/>
    </row>
    <row r="331" spans="1:34" ht="15.75" customHeight="1">
      <c r="A331" s="96"/>
      <c r="B331" s="96"/>
      <c r="C331" s="96"/>
      <c r="D331" s="96"/>
      <c r="E331" s="96"/>
      <c r="F331" s="96"/>
      <c r="G331" s="141"/>
      <c r="H331" s="96"/>
      <c r="I331" s="96"/>
      <c r="J331" s="96"/>
      <c r="K331" s="96"/>
      <c r="L331" s="96"/>
      <c r="M331" s="96"/>
      <c r="N331" s="96"/>
      <c r="O331" s="96"/>
      <c r="P331" s="96"/>
      <c r="Q331" s="96"/>
      <c r="R331" s="96"/>
      <c r="S331" s="96"/>
      <c r="T331" s="142"/>
      <c r="U331" s="142"/>
      <c r="V331" s="96"/>
      <c r="W331" s="96"/>
      <c r="X331" s="96"/>
      <c r="Y331" s="96"/>
      <c r="Z331" s="96"/>
      <c r="AA331" s="96"/>
      <c r="AB331" s="142"/>
      <c r="AC331" s="96"/>
      <c r="AD331" s="96"/>
      <c r="AE331" s="96"/>
      <c r="AF331" s="96"/>
      <c r="AG331" s="96"/>
      <c r="AH331" s="96"/>
    </row>
    <row r="332" spans="1:34" ht="15.75" customHeight="1">
      <c r="A332" s="96"/>
      <c r="B332" s="96"/>
      <c r="C332" s="96"/>
      <c r="D332" s="96"/>
      <c r="E332" s="96"/>
      <c r="F332" s="96"/>
      <c r="G332" s="141"/>
      <c r="H332" s="96"/>
      <c r="I332" s="96"/>
      <c r="J332" s="96"/>
      <c r="K332" s="96"/>
      <c r="L332" s="96"/>
      <c r="M332" s="96"/>
      <c r="N332" s="96"/>
      <c r="O332" s="96"/>
      <c r="P332" s="96"/>
      <c r="Q332" s="96"/>
      <c r="R332" s="96"/>
      <c r="S332" s="96"/>
      <c r="T332" s="142"/>
      <c r="U332" s="142"/>
      <c r="V332" s="96"/>
      <c r="W332" s="96"/>
      <c r="X332" s="96"/>
      <c r="Y332" s="96"/>
      <c r="Z332" s="96"/>
      <c r="AA332" s="96"/>
      <c r="AB332" s="142"/>
      <c r="AC332" s="96"/>
      <c r="AD332" s="96"/>
      <c r="AE332" s="96"/>
      <c r="AF332" s="96"/>
      <c r="AG332" s="96"/>
      <c r="AH332" s="96"/>
    </row>
    <row r="333" spans="1:34" ht="15.75" customHeight="1">
      <c r="A333" s="96"/>
      <c r="B333" s="96"/>
      <c r="C333" s="96"/>
      <c r="D333" s="96"/>
      <c r="E333" s="96"/>
      <c r="F333" s="96"/>
      <c r="G333" s="141"/>
      <c r="H333" s="96"/>
      <c r="I333" s="96"/>
      <c r="J333" s="96"/>
      <c r="K333" s="96"/>
      <c r="L333" s="96"/>
      <c r="M333" s="96"/>
      <c r="N333" s="96"/>
      <c r="O333" s="96"/>
      <c r="P333" s="96"/>
      <c r="Q333" s="96"/>
      <c r="R333" s="96"/>
      <c r="S333" s="96"/>
      <c r="T333" s="142"/>
      <c r="U333" s="142"/>
      <c r="V333" s="96"/>
      <c r="W333" s="96"/>
      <c r="X333" s="96"/>
      <c r="Y333" s="96"/>
      <c r="Z333" s="96"/>
      <c r="AA333" s="96"/>
      <c r="AB333" s="142"/>
      <c r="AC333" s="96"/>
      <c r="AD333" s="96"/>
      <c r="AE333" s="96"/>
      <c r="AF333" s="96"/>
      <c r="AG333" s="96"/>
      <c r="AH333" s="96"/>
    </row>
    <row r="334" spans="1:34" ht="15.75" customHeight="1">
      <c r="A334" s="96"/>
      <c r="B334" s="96"/>
      <c r="C334" s="96"/>
      <c r="D334" s="96"/>
      <c r="E334" s="96"/>
      <c r="F334" s="96"/>
      <c r="G334" s="141"/>
      <c r="H334" s="96"/>
      <c r="I334" s="96"/>
      <c r="J334" s="96"/>
      <c r="K334" s="96"/>
      <c r="L334" s="96"/>
      <c r="M334" s="96"/>
      <c r="N334" s="96"/>
      <c r="O334" s="96"/>
      <c r="P334" s="96"/>
      <c r="Q334" s="96"/>
      <c r="R334" s="96"/>
      <c r="S334" s="96"/>
      <c r="T334" s="142"/>
      <c r="U334" s="142"/>
      <c r="V334" s="96"/>
      <c r="W334" s="96"/>
      <c r="X334" s="96"/>
      <c r="Y334" s="96"/>
      <c r="Z334" s="96"/>
      <c r="AA334" s="96"/>
      <c r="AB334" s="142"/>
      <c r="AC334" s="96"/>
      <c r="AD334" s="96"/>
      <c r="AE334" s="96"/>
      <c r="AF334" s="96"/>
      <c r="AG334" s="96"/>
      <c r="AH334" s="96"/>
    </row>
    <row r="335" spans="1:34" ht="15.75" customHeight="1">
      <c r="A335" s="96"/>
      <c r="B335" s="96"/>
      <c r="C335" s="96"/>
      <c r="D335" s="96"/>
      <c r="E335" s="96"/>
      <c r="F335" s="96"/>
      <c r="G335" s="141"/>
      <c r="H335" s="96"/>
      <c r="I335" s="96"/>
      <c r="J335" s="96"/>
      <c r="K335" s="96"/>
      <c r="L335" s="96"/>
      <c r="M335" s="96"/>
      <c r="N335" s="96"/>
      <c r="O335" s="96"/>
      <c r="P335" s="96"/>
      <c r="Q335" s="96"/>
      <c r="R335" s="96"/>
      <c r="S335" s="96"/>
      <c r="T335" s="142"/>
      <c r="U335" s="142"/>
      <c r="V335" s="96"/>
      <c r="W335" s="96"/>
      <c r="X335" s="96"/>
      <c r="Y335" s="96"/>
      <c r="Z335" s="96"/>
      <c r="AA335" s="96"/>
      <c r="AB335" s="142"/>
      <c r="AC335" s="96"/>
      <c r="AD335" s="96"/>
      <c r="AE335" s="96"/>
      <c r="AF335" s="96"/>
      <c r="AG335" s="96"/>
      <c r="AH335" s="96"/>
    </row>
    <row r="336" spans="1:34" ht="15.75" customHeight="1">
      <c r="A336" s="96"/>
      <c r="B336" s="96"/>
      <c r="C336" s="96"/>
      <c r="D336" s="96"/>
      <c r="E336" s="96"/>
      <c r="F336" s="96"/>
      <c r="G336" s="141"/>
      <c r="H336" s="96"/>
      <c r="I336" s="96"/>
      <c r="J336" s="96"/>
      <c r="K336" s="96"/>
      <c r="L336" s="96"/>
      <c r="M336" s="96"/>
      <c r="N336" s="96"/>
      <c r="O336" s="96"/>
      <c r="P336" s="96"/>
      <c r="Q336" s="96"/>
      <c r="R336" s="96"/>
      <c r="S336" s="96"/>
      <c r="T336" s="142"/>
      <c r="U336" s="142"/>
      <c r="V336" s="96"/>
      <c r="W336" s="96"/>
      <c r="X336" s="96"/>
      <c r="Y336" s="96"/>
      <c r="Z336" s="96"/>
      <c r="AA336" s="96"/>
      <c r="AB336" s="142"/>
      <c r="AC336" s="96"/>
      <c r="AD336" s="96"/>
      <c r="AE336" s="96"/>
      <c r="AF336" s="96"/>
      <c r="AG336" s="96"/>
      <c r="AH336" s="96"/>
    </row>
    <row r="337" spans="1:34" ht="15.75" customHeight="1">
      <c r="A337" s="96"/>
      <c r="B337" s="96"/>
      <c r="C337" s="96"/>
      <c r="D337" s="96"/>
      <c r="E337" s="96"/>
      <c r="F337" s="96"/>
      <c r="G337" s="141"/>
      <c r="H337" s="96"/>
      <c r="I337" s="96"/>
      <c r="J337" s="96"/>
      <c r="K337" s="96"/>
      <c r="L337" s="96"/>
      <c r="M337" s="96"/>
      <c r="N337" s="96"/>
      <c r="O337" s="96"/>
      <c r="P337" s="96"/>
      <c r="Q337" s="96"/>
      <c r="R337" s="96"/>
      <c r="S337" s="96"/>
      <c r="T337" s="142"/>
      <c r="U337" s="142"/>
      <c r="V337" s="96"/>
      <c r="W337" s="96"/>
      <c r="X337" s="96"/>
      <c r="Y337" s="96"/>
      <c r="Z337" s="96"/>
      <c r="AA337" s="96"/>
      <c r="AB337" s="142"/>
      <c r="AC337" s="96"/>
      <c r="AD337" s="96"/>
      <c r="AE337" s="96"/>
      <c r="AF337" s="96"/>
      <c r="AG337" s="96"/>
      <c r="AH337" s="96"/>
    </row>
    <row r="338" spans="1:34" ht="15.75" customHeight="1">
      <c r="A338" s="96"/>
      <c r="B338" s="96"/>
      <c r="C338" s="96"/>
      <c r="D338" s="96"/>
      <c r="E338" s="96"/>
      <c r="F338" s="96"/>
      <c r="G338" s="141"/>
      <c r="H338" s="96"/>
      <c r="I338" s="96"/>
      <c r="J338" s="96"/>
      <c r="K338" s="96"/>
      <c r="L338" s="96"/>
      <c r="M338" s="96"/>
      <c r="N338" s="96"/>
      <c r="O338" s="96"/>
      <c r="P338" s="96"/>
      <c r="Q338" s="96"/>
      <c r="R338" s="96"/>
      <c r="S338" s="96"/>
      <c r="T338" s="142"/>
      <c r="U338" s="142"/>
      <c r="V338" s="96"/>
      <c r="W338" s="96"/>
      <c r="X338" s="96"/>
      <c r="Y338" s="96"/>
      <c r="Z338" s="96"/>
      <c r="AA338" s="96"/>
      <c r="AB338" s="142"/>
      <c r="AC338" s="96"/>
      <c r="AD338" s="96"/>
      <c r="AE338" s="96"/>
      <c r="AF338" s="96"/>
      <c r="AG338" s="96"/>
      <c r="AH338" s="96"/>
    </row>
    <row r="339" spans="1:34" ht="15.75" customHeight="1">
      <c r="A339" s="96"/>
      <c r="B339" s="96"/>
      <c r="C339" s="96"/>
      <c r="D339" s="96"/>
      <c r="E339" s="96"/>
      <c r="F339" s="96"/>
      <c r="G339" s="141"/>
      <c r="H339" s="96"/>
      <c r="I339" s="96"/>
      <c r="J339" s="96"/>
      <c r="K339" s="96"/>
      <c r="L339" s="96"/>
      <c r="M339" s="96"/>
      <c r="N339" s="96"/>
      <c r="O339" s="96"/>
      <c r="P339" s="96"/>
      <c r="Q339" s="96"/>
      <c r="R339" s="96"/>
      <c r="S339" s="96"/>
      <c r="T339" s="142"/>
      <c r="U339" s="142"/>
      <c r="V339" s="96"/>
      <c r="W339" s="96"/>
      <c r="X339" s="96"/>
      <c r="Y339" s="96"/>
      <c r="Z339" s="96"/>
      <c r="AA339" s="96"/>
      <c r="AB339" s="142"/>
      <c r="AC339" s="96"/>
      <c r="AD339" s="96"/>
      <c r="AE339" s="96"/>
      <c r="AF339" s="96"/>
      <c r="AG339" s="96"/>
      <c r="AH339" s="96"/>
    </row>
    <row r="340" spans="1:34" ht="15.75" customHeight="1">
      <c r="A340" s="96"/>
      <c r="B340" s="96"/>
      <c r="C340" s="96"/>
      <c r="D340" s="96"/>
      <c r="E340" s="96"/>
      <c r="F340" s="96"/>
      <c r="G340" s="141"/>
      <c r="H340" s="96"/>
      <c r="I340" s="96"/>
      <c r="J340" s="96"/>
      <c r="K340" s="96"/>
      <c r="L340" s="96"/>
      <c r="M340" s="96"/>
      <c r="N340" s="96"/>
      <c r="O340" s="96"/>
      <c r="P340" s="96"/>
      <c r="Q340" s="96"/>
      <c r="R340" s="96"/>
      <c r="S340" s="96"/>
      <c r="T340" s="142"/>
      <c r="U340" s="142"/>
      <c r="V340" s="96"/>
      <c r="W340" s="96"/>
      <c r="X340" s="96"/>
      <c r="Y340" s="96"/>
      <c r="Z340" s="96"/>
      <c r="AA340" s="96"/>
      <c r="AB340" s="142"/>
      <c r="AC340" s="96"/>
      <c r="AD340" s="96"/>
      <c r="AE340" s="96"/>
      <c r="AF340" s="96"/>
      <c r="AG340" s="96"/>
      <c r="AH340" s="96"/>
    </row>
    <row r="341" spans="1:34" ht="15.75" customHeight="1">
      <c r="A341" s="96"/>
      <c r="B341" s="96"/>
      <c r="C341" s="96"/>
      <c r="D341" s="96"/>
      <c r="E341" s="96"/>
      <c r="F341" s="96"/>
      <c r="G341" s="141"/>
      <c r="H341" s="96"/>
      <c r="I341" s="96"/>
      <c r="J341" s="96"/>
      <c r="K341" s="96"/>
      <c r="L341" s="96"/>
      <c r="M341" s="96"/>
      <c r="N341" s="96"/>
      <c r="O341" s="96"/>
      <c r="P341" s="96"/>
      <c r="Q341" s="96"/>
      <c r="R341" s="96"/>
      <c r="S341" s="96"/>
      <c r="T341" s="142"/>
      <c r="U341" s="142"/>
      <c r="V341" s="96"/>
      <c r="W341" s="96"/>
      <c r="X341" s="96"/>
      <c r="Y341" s="96"/>
      <c r="Z341" s="96"/>
      <c r="AA341" s="96"/>
      <c r="AB341" s="142"/>
      <c r="AC341" s="96"/>
      <c r="AD341" s="96"/>
      <c r="AE341" s="96"/>
      <c r="AF341" s="96"/>
      <c r="AG341" s="96"/>
      <c r="AH341" s="96"/>
    </row>
    <row r="342" spans="1:34" ht="15.75" customHeight="1">
      <c r="A342" s="96"/>
      <c r="B342" s="96"/>
      <c r="C342" s="96"/>
      <c r="D342" s="96"/>
      <c r="E342" s="96"/>
      <c r="F342" s="96"/>
      <c r="G342" s="141"/>
      <c r="H342" s="96"/>
      <c r="I342" s="96"/>
      <c r="J342" s="96"/>
      <c r="K342" s="96"/>
      <c r="L342" s="96"/>
      <c r="M342" s="96"/>
      <c r="N342" s="96"/>
      <c r="O342" s="96"/>
      <c r="P342" s="96"/>
      <c r="Q342" s="96"/>
      <c r="R342" s="96"/>
      <c r="S342" s="96"/>
      <c r="T342" s="142"/>
      <c r="U342" s="142"/>
      <c r="V342" s="96"/>
      <c r="W342" s="96"/>
      <c r="X342" s="96"/>
      <c r="Y342" s="96"/>
      <c r="Z342" s="96"/>
      <c r="AA342" s="96"/>
      <c r="AB342" s="142"/>
      <c r="AC342" s="96"/>
      <c r="AD342" s="96"/>
      <c r="AE342" s="96"/>
      <c r="AF342" s="96"/>
      <c r="AG342" s="96"/>
      <c r="AH342" s="96"/>
    </row>
    <row r="343" spans="1:34" ht="15.75" customHeight="1">
      <c r="A343" s="96"/>
      <c r="B343" s="96"/>
      <c r="C343" s="96"/>
      <c r="D343" s="96"/>
      <c r="E343" s="96"/>
      <c r="F343" s="96"/>
      <c r="G343" s="141"/>
      <c r="H343" s="96"/>
      <c r="I343" s="96"/>
      <c r="J343" s="96"/>
      <c r="K343" s="96"/>
      <c r="L343" s="96"/>
      <c r="M343" s="96"/>
      <c r="N343" s="96"/>
      <c r="O343" s="96"/>
      <c r="P343" s="96"/>
      <c r="Q343" s="96"/>
      <c r="R343" s="96"/>
      <c r="S343" s="96"/>
      <c r="T343" s="142"/>
      <c r="U343" s="142"/>
      <c r="V343" s="96"/>
      <c r="W343" s="96"/>
      <c r="X343" s="96"/>
      <c r="Y343" s="96"/>
      <c r="Z343" s="96"/>
      <c r="AA343" s="96"/>
      <c r="AB343" s="142"/>
      <c r="AC343" s="96"/>
      <c r="AD343" s="96"/>
      <c r="AE343" s="96"/>
      <c r="AF343" s="96"/>
      <c r="AG343" s="96"/>
      <c r="AH343" s="96"/>
    </row>
    <row r="344" spans="1:34" ht="15.75" customHeight="1">
      <c r="A344" s="96"/>
      <c r="B344" s="96"/>
      <c r="C344" s="96"/>
      <c r="D344" s="96"/>
      <c r="E344" s="96"/>
      <c r="F344" s="96"/>
      <c r="G344" s="141"/>
      <c r="H344" s="96"/>
      <c r="I344" s="96"/>
      <c r="J344" s="96"/>
      <c r="K344" s="96"/>
      <c r="L344" s="96"/>
      <c r="M344" s="96"/>
      <c r="N344" s="96"/>
      <c r="O344" s="96"/>
      <c r="P344" s="96"/>
      <c r="Q344" s="96"/>
      <c r="R344" s="96"/>
      <c r="S344" s="96"/>
      <c r="T344" s="142"/>
      <c r="U344" s="142"/>
      <c r="V344" s="96"/>
      <c r="W344" s="96"/>
      <c r="X344" s="96"/>
      <c r="Y344" s="96"/>
      <c r="Z344" s="96"/>
      <c r="AA344" s="96"/>
      <c r="AB344" s="142"/>
      <c r="AC344" s="96"/>
      <c r="AD344" s="96"/>
      <c r="AE344" s="96"/>
      <c r="AF344" s="96"/>
      <c r="AG344" s="96"/>
      <c r="AH344" s="96"/>
    </row>
    <row r="345" spans="1:34" ht="15.75" customHeight="1">
      <c r="A345" s="96"/>
      <c r="B345" s="96"/>
      <c r="C345" s="96"/>
      <c r="D345" s="96"/>
      <c r="E345" s="96"/>
      <c r="F345" s="96"/>
      <c r="G345" s="141"/>
      <c r="H345" s="96"/>
      <c r="I345" s="96"/>
      <c r="J345" s="96"/>
      <c r="K345" s="96"/>
      <c r="L345" s="96"/>
      <c r="M345" s="96"/>
      <c r="N345" s="96"/>
      <c r="O345" s="96"/>
      <c r="P345" s="96"/>
      <c r="Q345" s="96"/>
      <c r="R345" s="96"/>
      <c r="S345" s="96"/>
      <c r="T345" s="142"/>
      <c r="U345" s="142"/>
      <c r="V345" s="96"/>
      <c r="W345" s="96"/>
      <c r="X345" s="96"/>
      <c r="Y345" s="96"/>
      <c r="Z345" s="96"/>
      <c r="AA345" s="96"/>
      <c r="AB345" s="142"/>
      <c r="AC345" s="96"/>
      <c r="AD345" s="96"/>
      <c r="AE345" s="96"/>
      <c r="AF345" s="96"/>
      <c r="AG345" s="96"/>
      <c r="AH345" s="96"/>
    </row>
    <row r="346" spans="1:34" ht="15.75" customHeight="1">
      <c r="A346" s="96"/>
      <c r="B346" s="96"/>
      <c r="C346" s="96"/>
      <c r="D346" s="96"/>
      <c r="E346" s="96"/>
      <c r="F346" s="96"/>
      <c r="G346" s="141"/>
      <c r="H346" s="96"/>
      <c r="I346" s="96"/>
      <c r="J346" s="96"/>
      <c r="K346" s="96"/>
      <c r="L346" s="96"/>
      <c r="M346" s="96"/>
      <c r="N346" s="96"/>
      <c r="O346" s="96"/>
      <c r="P346" s="96"/>
      <c r="Q346" s="96"/>
      <c r="R346" s="96"/>
      <c r="S346" s="96"/>
      <c r="T346" s="142"/>
      <c r="U346" s="142"/>
      <c r="V346" s="96"/>
      <c r="W346" s="96"/>
      <c r="X346" s="96"/>
      <c r="Y346" s="96"/>
      <c r="Z346" s="96"/>
      <c r="AA346" s="96"/>
      <c r="AB346" s="142"/>
      <c r="AC346" s="96"/>
      <c r="AD346" s="96"/>
      <c r="AE346" s="96"/>
      <c r="AF346" s="96"/>
      <c r="AG346" s="96"/>
      <c r="AH346" s="96"/>
    </row>
    <row r="347" spans="1:34" ht="15.75" customHeight="1">
      <c r="A347" s="96"/>
      <c r="B347" s="96"/>
      <c r="C347" s="96"/>
      <c r="D347" s="96"/>
      <c r="E347" s="96"/>
      <c r="F347" s="96"/>
      <c r="G347" s="141"/>
      <c r="H347" s="96"/>
      <c r="I347" s="96"/>
      <c r="J347" s="96"/>
      <c r="K347" s="96"/>
      <c r="L347" s="96"/>
      <c r="M347" s="96"/>
      <c r="N347" s="96"/>
      <c r="O347" s="96"/>
      <c r="P347" s="96"/>
      <c r="Q347" s="96"/>
      <c r="R347" s="96"/>
      <c r="S347" s="96"/>
      <c r="T347" s="142"/>
      <c r="U347" s="142"/>
      <c r="V347" s="96"/>
      <c r="W347" s="96"/>
      <c r="X347" s="96"/>
      <c r="Y347" s="96"/>
      <c r="Z347" s="96"/>
      <c r="AA347" s="96"/>
      <c r="AB347" s="142"/>
      <c r="AC347" s="96"/>
      <c r="AD347" s="96"/>
      <c r="AE347" s="96"/>
      <c r="AF347" s="96"/>
      <c r="AG347" s="96"/>
      <c r="AH347" s="96"/>
    </row>
    <row r="348" spans="1:34" ht="15.75" customHeight="1">
      <c r="A348" s="96"/>
      <c r="B348" s="96"/>
      <c r="C348" s="96"/>
      <c r="D348" s="96"/>
      <c r="E348" s="96"/>
      <c r="F348" s="96"/>
      <c r="G348" s="141"/>
      <c r="H348" s="96"/>
      <c r="I348" s="96"/>
      <c r="J348" s="96"/>
      <c r="K348" s="96"/>
      <c r="L348" s="96"/>
      <c r="M348" s="96"/>
      <c r="N348" s="96"/>
      <c r="O348" s="96"/>
      <c r="P348" s="96"/>
      <c r="Q348" s="96"/>
      <c r="R348" s="96"/>
      <c r="S348" s="96"/>
      <c r="T348" s="142"/>
      <c r="U348" s="142"/>
      <c r="V348" s="96"/>
      <c r="W348" s="96"/>
      <c r="X348" s="96"/>
      <c r="Y348" s="96"/>
      <c r="Z348" s="96"/>
      <c r="AA348" s="96"/>
      <c r="AB348" s="142"/>
      <c r="AC348" s="96"/>
      <c r="AD348" s="96"/>
      <c r="AE348" s="96"/>
      <c r="AF348" s="96"/>
      <c r="AG348" s="96"/>
      <c r="AH348" s="96"/>
    </row>
    <row r="349" spans="1:34" ht="15.75" customHeight="1">
      <c r="A349" s="96"/>
      <c r="B349" s="96"/>
      <c r="C349" s="96"/>
      <c r="D349" s="96"/>
      <c r="E349" s="96"/>
      <c r="F349" s="96"/>
      <c r="G349" s="141"/>
      <c r="H349" s="96"/>
      <c r="I349" s="96"/>
      <c r="J349" s="96"/>
      <c r="K349" s="96"/>
      <c r="L349" s="96"/>
      <c r="M349" s="96"/>
      <c r="N349" s="96"/>
      <c r="O349" s="96"/>
      <c r="P349" s="96"/>
      <c r="Q349" s="96"/>
      <c r="R349" s="96"/>
      <c r="S349" s="96"/>
      <c r="T349" s="142"/>
      <c r="U349" s="142"/>
      <c r="V349" s="96"/>
      <c r="W349" s="96"/>
      <c r="X349" s="96"/>
      <c r="Y349" s="96"/>
      <c r="Z349" s="96"/>
      <c r="AA349" s="96"/>
      <c r="AB349" s="142"/>
      <c r="AC349" s="96"/>
      <c r="AD349" s="96"/>
      <c r="AE349" s="96"/>
      <c r="AF349" s="96"/>
      <c r="AG349" s="96"/>
      <c r="AH349" s="96"/>
    </row>
    <row r="350" spans="1:34" ht="15.75" customHeight="1">
      <c r="A350" s="96"/>
      <c r="B350" s="96"/>
      <c r="C350" s="96"/>
      <c r="D350" s="96"/>
      <c r="E350" s="96"/>
      <c r="F350" s="96"/>
      <c r="G350" s="141"/>
      <c r="H350" s="96"/>
      <c r="I350" s="96"/>
      <c r="J350" s="96"/>
      <c r="K350" s="96"/>
      <c r="L350" s="96"/>
      <c r="M350" s="96"/>
      <c r="N350" s="96"/>
      <c r="O350" s="96"/>
      <c r="P350" s="96"/>
      <c r="Q350" s="96"/>
      <c r="R350" s="96"/>
      <c r="S350" s="96"/>
      <c r="T350" s="142"/>
      <c r="U350" s="142"/>
      <c r="V350" s="96"/>
      <c r="W350" s="96"/>
      <c r="X350" s="96"/>
      <c r="Y350" s="96"/>
      <c r="Z350" s="96"/>
      <c r="AA350" s="96"/>
      <c r="AB350" s="142"/>
      <c r="AC350" s="96"/>
      <c r="AD350" s="96"/>
      <c r="AE350" s="96"/>
      <c r="AF350" s="96"/>
      <c r="AG350" s="96"/>
      <c r="AH350" s="96"/>
    </row>
    <row r="351" spans="1:34" ht="15.75" customHeight="1">
      <c r="A351" s="96"/>
      <c r="B351" s="96"/>
      <c r="C351" s="96"/>
      <c r="D351" s="96"/>
      <c r="E351" s="96"/>
      <c r="F351" s="96"/>
      <c r="G351" s="141"/>
      <c r="H351" s="96"/>
      <c r="I351" s="96"/>
      <c r="J351" s="96"/>
      <c r="K351" s="96"/>
      <c r="L351" s="96"/>
      <c r="M351" s="96"/>
      <c r="N351" s="96"/>
      <c r="O351" s="96"/>
      <c r="P351" s="96"/>
      <c r="Q351" s="96"/>
      <c r="R351" s="96"/>
      <c r="S351" s="96"/>
      <c r="T351" s="142"/>
      <c r="U351" s="142"/>
      <c r="V351" s="96"/>
      <c r="W351" s="96"/>
      <c r="X351" s="96"/>
      <c r="Y351" s="96"/>
      <c r="Z351" s="96"/>
      <c r="AA351" s="96"/>
      <c r="AB351" s="142"/>
      <c r="AC351" s="96"/>
      <c r="AD351" s="96"/>
      <c r="AE351" s="96"/>
      <c r="AF351" s="96"/>
      <c r="AG351" s="96"/>
      <c r="AH351" s="96"/>
    </row>
    <row r="352" spans="1:34" ht="15.75" customHeight="1">
      <c r="A352" s="96"/>
      <c r="B352" s="96"/>
      <c r="C352" s="96"/>
      <c r="D352" s="96"/>
      <c r="E352" s="96"/>
      <c r="F352" s="96"/>
      <c r="G352" s="141"/>
      <c r="H352" s="96"/>
      <c r="I352" s="96"/>
      <c r="J352" s="96"/>
      <c r="K352" s="96"/>
      <c r="L352" s="96"/>
      <c r="M352" s="96"/>
      <c r="N352" s="96"/>
      <c r="O352" s="96"/>
      <c r="P352" s="96"/>
      <c r="Q352" s="96"/>
      <c r="R352" s="96"/>
      <c r="S352" s="96"/>
      <c r="T352" s="142"/>
      <c r="U352" s="142"/>
      <c r="V352" s="96"/>
      <c r="W352" s="96"/>
      <c r="X352" s="96"/>
      <c r="Y352" s="96"/>
      <c r="Z352" s="96"/>
      <c r="AA352" s="96"/>
      <c r="AB352" s="142"/>
      <c r="AC352" s="96"/>
      <c r="AD352" s="96"/>
      <c r="AE352" s="96"/>
      <c r="AF352" s="96"/>
      <c r="AG352" s="96"/>
      <c r="AH352" s="96"/>
    </row>
    <row r="353" spans="1:34" ht="15.75" customHeight="1">
      <c r="A353" s="96"/>
      <c r="B353" s="96"/>
      <c r="C353" s="96"/>
      <c r="D353" s="96"/>
      <c r="E353" s="96"/>
      <c r="F353" s="96"/>
      <c r="G353" s="141"/>
      <c r="H353" s="96"/>
      <c r="I353" s="96"/>
      <c r="J353" s="96"/>
      <c r="K353" s="96"/>
      <c r="L353" s="96"/>
      <c r="M353" s="96"/>
      <c r="N353" s="96"/>
      <c r="O353" s="96"/>
      <c r="P353" s="96"/>
      <c r="Q353" s="96"/>
      <c r="R353" s="96"/>
      <c r="S353" s="96"/>
      <c r="T353" s="142"/>
      <c r="U353" s="142"/>
      <c r="V353" s="96"/>
      <c r="W353" s="96"/>
      <c r="X353" s="96"/>
      <c r="Y353" s="96"/>
      <c r="Z353" s="96"/>
      <c r="AA353" s="96"/>
      <c r="AB353" s="142"/>
      <c r="AC353" s="96"/>
      <c r="AD353" s="96"/>
      <c r="AE353" s="96"/>
      <c r="AF353" s="96"/>
      <c r="AG353" s="96"/>
      <c r="AH353" s="96"/>
    </row>
    <row r="354" spans="1:34" ht="15.75" customHeight="1">
      <c r="A354" s="96"/>
      <c r="B354" s="96"/>
      <c r="C354" s="96"/>
      <c r="D354" s="96"/>
      <c r="E354" s="96"/>
      <c r="F354" s="96"/>
      <c r="G354" s="141"/>
      <c r="H354" s="96"/>
      <c r="I354" s="96"/>
      <c r="J354" s="96"/>
      <c r="K354" s="96"/>
      <c r="L354" s="96"/>
      <c r="M354" s="96"/>
      <c r="N354" s="96"/>
      <c r="O354" s="96"/>
      <c r="P354" s="96"/>
      <c r="Q354" s="96"/>
      <c r="R354" s="96"/>
      <c r="S354" s="96"/>
      <c r="T354" s="142"/>
      <c r="U354" s="142"/>
      <c r="V354" s="96"/>
      <c r="W354" s="96"/>
      <c r="X354" s="96"/>
      <c r="Y354" s="96"/>
      <c r="Z354" s="96"/>
      <c r="AA354" s="96"/>
      <c r="AB354" s="142"/>
      <c r="AC354" s="96"/>
      <c r="AD354" s="96"/>
      <c r="AE354" s="96"/>
      <c r="AF354" s="96"/>
      <c r="AG354" s="96"/>
      <c r="AH354" s="96"/>
    </row>
    <row r="355" spans="1:34" ht="15.75" customHeight="1">
      <c r="A355" s="96"/>
      <c r="B355" s="96"/>
      <c r="C355" s="96"/>
      <c r="D355" s="96"/>
      <c r="E355" s="96"/>
      <c r="F355" s="96"/>
      <c r="G355" s="141"/>
      <c r="H355" s="96"/>
      <c r="I355" s="96"/>
      <c r="J355" s="96"/>
      <c r="K355" s="96"/>
      <c r="L355" s="96"/>
      <c r="M355" s="96"/>
      <c r="N355" s="96"/>
      <c r="O355" s="96"/>
      <c r="P355" s="96"/>
      <c r="Q355" s="96"/>
      <c r="R355" s="96"/>
      <c r="S355" s="96"/>
      <c r="T355" s="142"/>
      <c r="U355" s="142"/>
      <c r="V355" s="96"/>
      <c r="W355" s="96"/>
      <c r="X355" s="96"/>
      <c r="Y355" s="96"/>
      <c r="Z355" s="96"/>
      <c r="AA355" s="96"/>
      <c r="AB355" s="142"/>
      <c r="AC355" s="96"/>
      <c r="AD355" s="96"/>
      <c r="AE355" s="96"/>
      <c r="AF355" s="96"/>
      <c r="AG355" s="96"/>
      <c r="AH355" s="96"/>
    </row>
    <row r="356" spans="1:34" ht="15.75" customHeight="1">
      <c r="A356" s="96"/>
      <c r="B356" s="96"/>
      <c r="C356" s="96"/>
      <c r="D356" s="96"/>
      <c r="E356" s="96"/>
      <c r="F356" s="96"/>
      <c r="G356" s="141"/>
      <c r="H356" s="96"/>
      <c r="I356" s="96"/>
      <c r="J356" s="96"/>
      <c r="K356" s="96"/>
      <c r="L356" s="96"/>
      <c r="M356" s="96"/>
      <c r="N356" s="96"/>
      <c r="O356" s="96"/>
      <c r="P356" s="96"/>
      <c r="Q356" s="96"/>
      <c r="R356" s="96"/>
      <c r="S356" s="96"/>
      <c r="T356" s="142"/>
      <c r="U356" s="142"/>
      <c r="V356" s="96"/>
      <c r="W356" s="96"/>
      <c r="X356" s="96"/>
      <c r="Y356" s="96"/>
      <c r="Z356" s="96"/>
      <c r="AA356" s="96"/>
      <c r="AB356" s="142"/>
      <c r="AC356" s="96"/>
      <c r="AD356" s="96"/>
      <c r="AE356" s="96"/>
      <c r="AF356" s="96"/>
      <c r="AG356" s="96"/>
      <c r="AH356" s="96"/>
    </row>
    <row r="357" spans="1:34" ht="15.75" customHeight="1">
      <c r="A357" s="96"/>
      <c r="B357" s="96"/>
      <c r="C357" s="96"/>
      <c r="D357" s="96"/>
      <c r="E357" s="96"/>
      <c r="F357" s="96"/>
      <c r="G357" s="141"/>
      <c r="H357" s="96"/>
      <c r="I357" s="96"/>
      <c r="J357" s="96"/>
      <c r="K357" s="96"/>
      <c r="L357" s="96"/>
      <c r="M357" s="96"/>
      <c r="N357" s="96"/>
      <c r="O357" s="96"/>
      <c r="P357" s="96"/>
      <c r="Q357" s="96"/>
      <c r="R357" s="96"/>
      <c r="S357" s="96"/>
      <c r="T357" s="142"/>
      <c r="U357" s="142"/>
      <c r="V357" s="96"/>
      <c r="W357" s="96"/>
      <c r="X357" s="96"/>
      <c r="Y357" s="96"/>
      <c r="Z357" s="96"/>
      <c r="AA357" s="96"/>
      <c r="AB357" s="142"/>
      <c r="AC357" s="96"/>
      <c r="AD357" s="96"/>
      <c r="AE357" s="96"/>
      <c r="AF357" s="96"/>
      <c r="AG357" s="96"/>
      <c r="AH357" s="96"/>
    </row>
    <row r="358" spans="1:34" ht="15.75" customHeight="1">
      <c r="A358" s="96"/>
      <c r="B358" s="96"/>
      <c r="C358" s="96"/>
      <c r="D358" s="96"/>
      <c r="E358" s="96"/>
      <c r="F358" s="96"/>
      <c r="G358" s="141"/>
      <c r="H358" s="96"/>
      <c r="I358" s="96"/>
      <c r="J358" s="96"/>
      <c r="K358" s="96"/>
      <c r="L358" s="96"/>
      <c r="M358" s="96"/>
      <c r="N358" s="96"/>
      <c r="O358" s="96"/>
      <c r="P358" s="96"/>
      <c r="Q358" s="96"/>
      <c r="R358" s="96"/>
      <c r="S358" s="96"/>
      <c r="T358" s="142"/>
      <c r="U358" s="142"/>
      <c r="V358" s="96"/>
      <c r="W358" s="96"/>
      <c r="X358" s="96"/>
      <c r="Y358" s="96"/>
      <c r="Z358" s="96"/>
      <c r="AA358" s="96"/>
      <c r="AB358" s="142"/>
      <c r="AC358" s="96"/>
      <c r="AD358" s="96"/>
      <c r="AE358" s="96"/>
      <c r="AF358" s="96"/>
      <c r="AG358" s="96"/>
      <c r="AH358" s="96"/>
    </row>
    <row r="359" spans="1:34" ht="15.75" customHeight="1">
      <c r="A359" s="96"/>
      <c r="B359" s="96"/>
      <c r="C359" s="96"/>
      <c r="D359" s="96"/>
      <c r="E359" s="96"/>
      <c r="F359" s="96"/>
      <c r="G359" s="141"/>
      <c r="H359" s="96"/>
      <c r="I359" s="96"/>
      <c r="J359" s="96"/>
      <c r="K359" s="96"/>
      <c r="L359" s="96"/>
      <c r="M359" s="96"/>
      <c r="N359" s="96"/>
      <c r="O359" s="96"/>
      <c r="P359" s="96"/>
      <c r="Q359" s="96"/>
      <c r="R359" s="96"/>
      <c r="S359" s="96"/>
      <c r="T359" s="142"/>
      <c r="U359" s="142"/>
      <c r="V359" s="96"/>
      <c r="W359" s="96"/>
      <c r="X359" s="96"/>
      <c r="Y359" s="96"/>
      <c r="Z359" s="96"/>
      <c r="AA359" s="96"/>
      <c r="AB359" s="142"/>
      <c r="AC359" s="96"/>
      <c r="AD359" s="96"/>
      <c r="AE359" s="96"/>
      <c r="AF359" s="96"/>
      <c r="AG359" s="96"/>
      <c r="AH359" s="96"/>
    </row>
    <row r="360" spans="1:34" ht="15.75" customHeight="1">
      <c r="A360" s="96"/>
      <c r="B360" s="96"/>
      <c r="C360" s="96"/>
      <c r="D360" s="96"/>
      <c r="E360" s="96"/>
      <c r="F360" s="96"/>
      <c r="G360" s="141"/>
      <c r="H360" s="96"/>
      <c r="I360" s="96"/>
      <c r="J360" s="96"/>
      <c r="K360" s="96"/>
      <c r="L360" s="96"/>
      <c r="M360" s="96"/>
      <c r="N360" s="96"/>
      <c r="O360" s="96"/>
      <c r="P360" s="96"/>
      <c r="Q360" s="96"/>
      <c r="R360" s="96"/>
      <c r="S360" s="96"/>
      <c r="T360" s="142"/>
      <c r="U360" s="142"/>
      <c r="V360" s="96"/>
      <c r="W360" s="96"/>
      <c r="X360" s="96"/>
      <c r="Y360" s="96"/>
      <c r="Z360" s="96"/>
      <c r="AA360" s="96"/>
      <c r="AB360" s="142"/>
      <c r="AC360" s="96"/>
      <c r="AD360" s="96"/>
      <c r="AE360" s="96"/>
      <c r="AF360" s="96"/>
      <c r="AG360" s="96"/>
      <c r="AH360" s="96"/>
    </row>
    <row r="361" spans="1:34" ht="15.75" customHeight="1">
      <c r="A361" s="96"/>
      <c r="B361" s="96"/>
      <c r="C361" s="96"/>
      <c r="D361" s="96"/>
      <c r="E361" s="96"/>
      <c r="F361" s="96"/>
      <c r="G361" s="141"/>
      <c r="H361" s="96"/>
      <c r="I361" s="96"/>
      <c r="J361" s="96"/>
      <c r="K361" s="96"/>
      <c r="L361" s="96"/>
      <c r="M361" s="96"/>
      <c r="N361" s="96"/>
      <c r="O361" s="96"/>
      <c r="P361" s="96"/>
      <c r="Q361" s="96"/>
      <c r="R361" s="96"/>
      <c r="S361" s="96"/>
      <c r="T361" s="142"/>
      <c r="U361" s="142"/>
      <c r="V361" s="96"/>
      <c r="W361" s="96"/>
      <c r="X361" s="96"/>
      <c r="Y361" s="96"/>
      <c r="Z361" s="96"/>
      <c r="AA361" s="96"/>
      <c r="AB361" s="142"/>
      <c r="AC361" s="96"/>
      <c r="AD361" s="96"/>
      <c r="AE361" s="96"/>
      <c r="AF361" s="96"/>
      <c r="AG361" s="96"/>
      <c r="AH361" s="96"/>
    </row>
    <row r="362" spans="1:34" ht="15.75" customHeight="1">
      <c r="A362" s="96"/>
      <c r="B362" s="96"/>
      <c r="C362" s="96"/>
      <c r="D362" s="96"/>
      <c r="E362" s="96"/>
      <c r="F362" s="96"/>
      <c r="G362" s="141"/>
      <c r="H362" s="96"/>
      <c r="I362" s="96"/>
      <c r="J362" s="96"/>
      <c r="K362" s="96"/>
      <c r="L362" s="96"/>
      <c r="M362" s="96"/>
      <c r="N362" s="96"/>
      <c r="O362" s="96"/>
      <c r="P362" s="96"/>
      <c r="Q362" s="96"/>
      <c r="R362" s="96"/>
      <c r="S362" s="96"/>
      <c r="T362" s="142"/>
      <c r="U362" s="142"/>
      <c r="V362" s="96"/>
      <c r="W362" s="96"/>
      <c r="X362" s="96"/>
      <c r="Y362" s="96"/>
      <c r="Z362" s="96"/>
      <c r="AA362" s="96"/>
      <c r="AB362" s="142"/>
      <c r="AC362" s="96"/>
      <c r="AD362" s="96"/>
      <c r="AE362" s="96"/>
      <c r="AF362" s="96"/>
      <c r="AG362" s="96"/>
      <c r="AH362" s="96"/>
    </row>
    <row r="363" spans="1:34" ht="15.75" customHeight="1">
      <c r="A363" s="96"/>
      <c r="B363" s="96"/>
      <c r="C363" s="96"/>
      <c r="D363" s="96"/>
      <c r="E363" s="96"/>
      <c r="F363" s="96"/>
      <c r="G363" s="141"/>
      <c r="H363" s="96"/>
      <c r="I363" s="96"/>
      <c r="J363" s="96"/>
      <c r="K363" s="96"/>
      <c r="L363" s="96"/>
      <c r="M363" s="96"/>
      <c r="N363" s="96"/>
      <c r="O363" s="96"/>
      <c r="P363" s="96"/>
      <c r="Q363" s="96"/>
      <c r="R363" s="96"/>
      <c r="S363" s="96"/>
      <c r="T363" s="142"/>
      <c r="U363" s="142"/>
      <c r="V363" s="96"/>
      <c r="W363" s="96"/>
      <c r="X363" s="96"/>
      <c r="Y363" s="96"/>
      <c r="Z363" s="96"/>
      <c r="AA363" s="96"/>
      <c r="AB363" s="142"/>
      <c r="AC363" s="96"/>
      <c r="AD363" s="96"/>
      <c r="AE363" s="96"/>
      <c r="AF363" s="96"/>
      <c r="AG363" s="96"/>
      <c r="AH363" s="96"/>
    </row>
    <row r="364" spans="1:34" ht="15.75" customHeight="1">
      <c r="A364" s="96"/>
      <c r="B364" s="96"/>
      <c r="C364" s="96"/>
      <c r="D364" s="96"/>
      <c r="E364" s="96"/>
      <c r="F364" s="96"/>
      <c r="G364" s="141"/>
      <c r="H364" s="96"/>
      <c r="I364" s="96"/>
      <c r="J364" s="96"/>
      <c r="K364" s="96"/>
      <c r="L364" s="96"/>
      <c r="M364" s="96"/>
      <c r="N364" s="96"/>
      <c r="O364" s="96"/>
      <c r="P364" s="96"/>
      <c r="Q364" s="96"/>
      <c r="R364" s="96"/>
      <c r="S364" s="96"/>
      <c r="T364" s="142"/>
      <c r="U364" s="142"/>
      <c r="V364" s="96"/>
      <c r="W364" s="96"/>
      <c r="X364" s="96"/>
      <c r="Y364" s="96"/>
      <c r="Z364" s="96"/>
      <c r="AA364" s="96"/>
      <c r="AB364" s="142"/>
      <c r="AC364" s="96"/>
      <c r="AD364" s="96"/>
      <c r="AE364" s="96"/>
      <c r="AF364" s="96"/>
      <c r="AG364" s="96"/>
      <c r="AH364" s="96"/>
    </row>
    <row r="365" spans="1:34" ht="15.75" customHeight="1">
      <c r="A365" s="96"/>
      <c r="B365" s="96"/>
      <c r="C365" s="96"/>
      <c r="D365" s="96"/>
      <c r="E365" s="96"/>
      <c r="F365" s="96"/>
      <c r="G365" s="141"/>
      <c r="H365" s="96"/>
      <c r="I365" s="96"/>
      <c r="J365" s="96"/>
      <c r="K365" s="96"/>
      <c r="L365" s="96"/>
      <c r="M365" s="96"/>
      <c r="N365" s="96"/>
      <c r="O365" s="96"/>
      <c r="P365" s="96"/>
      <c r="Q365" s="96"/>
      <c r="R365" s="96"/>
      <c r="S365" s="96"/>
      <c r="T365" s="142"/>
      <c r="U365" s="142"/>
      <c r="V365" s="96"/>
      <c r="W365" s="96"/>
      <c r="X365" s="96"/>
      <c r="Y365" s="96"/>
      <c r="Z365" s="96"/>
      <c r="AA365" s="96"/>
      <c r="AB365" s="142"/>
      <c r="AC365" s="96"/>
      <c r="AD365" s="96"/>
      <c r="AE365" s="96"/>
      <c r="AF365" s="96"/>
      <c r="AG365" s="96"/>
      <c r="AH365" s="96"/>
    </row>
    <row r="366" spans="1:34" ht="15.75" customHeight="1">
      <c r="A366" s="96"/>
      <c r="B366" s="96"/>
      <c r="C366" s="96"/>
      <c r="D366" s="96"/>
      <c r="E366" s="96"/>
      <c r="F366" s="96"/>
      <c r="G366" s="141"/>
      <c r="H366" s="96"/>
      <c r="I366" s="96"/>
      <c r="J366" s="96"/>
      <c r="K366" s="96"/>
      <c r="L366" s="96"/>
      <c r="M366" s="96"/>
      <c r="N366" s="96"/>
      <c r="O366" s="96"/>
      <c r="P366" s="96"/>
      <c r="Q366" s="96"/>
      <c r="R366" s="96"/>
      <c r="S366" s="96"/>
      <c r="T366" s="142"/>
      <c r="U366" s="142"/>
      <c r="V366" s="96"/>
      <c r="W366" s="96"/>
      <c r="X366" s="96"/>
      <c r="Y366" s="96"/>
      <c r="Z366" s="96"/>
      <c r="AA366" s="96"/>
      <c r="AB366" s="142"/>
      <c r="AC366" s="96"/>
      <c r="AD366" s="96"/>
      <c r="AE366" s="96"/>
      <c r="AF366" s="96"/>
      <c r="AG366" s="96"/>
      <c r="AH366" s="96"/>
    </row>
    <row r="367" spans="1:34" ht="15.75" customHeight="1">
      <c r="A367" s="96"/>
      <c r="B367" s="96"/>
      <c r="C367" s="96"/>
      <c r="D367" s="96"/>
      <c r="E367" s="96"/>
      <c r="F367" s="96"/>
      <c r="G367" s="141"/>
      <c r="H367" s="96"/>
      <c r="I367" s="96"/>
      <c r="J367" s="96"/>
      <c r="K367" s="96"/>
      <c r="L367" s="96"/>
      <c r="M367" s="96"/>
      <c r="N367" s="96"/>
      <c r="O367" s="96"/>
      <c r="P367" s="96"/>
      <c r="Q367" s="96"/>
      <c r="R367" s="96"/>
      <c r="S367" s="96"/>
      <c r="T367" s="142"/>
      <c r="U367" s="142"/>
      <c r="V367" s="96"/>
      <c r="W367" s="96"/>
      <c r="X367" s="96"/>
      <c r="Y367" s="96"/>
      <c r="Z367" s="96"/>
      <c r="AA367" s="96"/>
      <c r="AB367" s="142"/>
      <c r="AC367" s="96"/>
      <c r="AD367" s="96"/>
      <c r="AE367" s="96"/>
      <c r="AF367" s="96"/>
      <c r="AG367" s="96"/>
      <c r="AH367" s="96"/>
    </row>
    <row r="368" spans="1:34" ht="15.75" customHeight="1">
      <c r="A368" s="96"/>
      <c r="B368" s="96"/>
      <c r="C368" s="96"/>
      <c r="D368" s="96"/>
      <c r="E368" s="96"/>
      <c r="F368" s="96"/>
      <c r="G368" s="141"/>
      <c r="H368" s="96"/>
      <c r="I368" s="96"/>
      <c r="J368" s="96"/>
      <c r="K368" s="96"/>
      <c r="L368" s="96"/>
      <c r="M368" s="96"/>
      <c r="N368" s="96"/>
      <c r="O368" s="96"/>
      <c r="P368" s="96"/>
      <c r="Q368" s="96"/>
      <c r="R368" s="96"/>
      <c r="S368" s="96"/>
      <c r="T368" s="142"/>
      <c r="U368" s="142"/>
      <c r="V368" s="96"/>
      <c r="W368" s="96"/>
      <c r="X368" s="96"/>
      <c r="Y368" s="96"/>
      <c r="Z368" s="96"/>
      <c r="AA368" s="96"/>
      <c r="AB368" s="142"/>
      <c r="AC368" s="96"/>
      <c r="AD368" s="96"/>
      <c r="AE368" s="96"/>
      <c r="AF368" s="96"/>
      <c r="AG368" s="96"/>
      <c r="AH368" s="96"/>
    </row>
    <row r="369" spans="1:34" ht="15.75" customHeight="1">
      <c r="A369" s="96"/>
      <c r="B369" s="96"/>
      <c r="C369" s="96"/>
      <c r="D369" s="96"/>
      <c r="E369" s="96"/>
      <c r="F369" s="96"/>
      <c r="G369" s="141"/>
      <c r="H369" s="96"/>
      <c r="I369" s="96"/>
      <c r="J369" s="96"/>
      <c r="K369" s="96"/>
      <c r="L369" s="96"/>
      <c r="M369" s="96"/>
      <c r="N369" s="96"/>
      <c r="O369" s="96"/>
      <c r="P369" s="96"/>
      <c r="Q369" s="96"/>
      <c r="R369" s="96"/>
      <c r="S369" s="96"/>
      <c r="T369" s="142"/>
      <c r="U369" s="142"/>
      <c r="V369" s="96"/>
      <c r="W369" s="96"/>
      <c r="X369" s="96"/>
      <c r="Y369" s="96"/>
      <c r="Z369" s="96"/>
      <c r="AA369" s="96"/>
      <c r="AB369" s="142"/>
      <c r="AC369" s="96"/>
      <c r="AD369" s="96"/>
      <c r="AE369" s="96"/>
      <c r="AF369" s="96"/>
      <c r="AG369" s="96"/>
      <c r="AH369" s="96"/>
    </row>
    <row r="370" spans="1:34" ht="15.75" customHeight="1">
      <c r="A370" s="96"/>
      <c r="B370" s="96"/>
      <c r="C370" s="96"/>
      <c r="D370" s="96"/>
      <c r="E370" s="96"/>
      <c r="F370" s="96"/>
      <c r="G370" s="141"/>
      <c r="H370" s="96"/>
      <c r="I370" s="96"/>
      <c r="J370" s="96"/>
      <c r="K370" s="96"/>
      <c r="L370" s="96"/>
      <c r="M370" s="96"/>
      <c r="N370" s="96"/>
      <c r="O370" s="96"/>
      <c r="P370" s="96"/>
      <c r="Q370" s="96"/>
      <c r="R370" s="96"/>
      <c r="S370" s="96"/>
      <c r="T370" s="142"/>
      <c r="U370" s="142"/>
      <c r="V370" s="96"/>
      <c r="W370" s="96"/>
      <c r="X370" s="96"/>
      <c r="Y370" s="96"/>
      <c r="Z370" s="96"/>
      <c r="AA370" s="96"/>
      <c r="AB370" s="142"/>
      <c r="AC370" s="96"/>
      <c r="AD370" s="96"/>
      <c r="AE370" s="96"/>
      <c r="AF370" s="96"/>
      <c r="AG370" s="96"/>
      <c r="AH370" s="96"/>
    </row>
    <row r="371" spans="1:34" ht="15.75" customHeight="1">
      <c r="A371" s="96"/>
      <c r="B371" s="96"/>
      <c r="C371" s="96"/>
      <c r="D371" s="96"/>
      <c r="E371" s="96"/>
      <c r="F371" s="96"/>
      <c r="G371" s="141"/>
      <c r="H371" s="96"/>
      <c r="I371" s="96"/>
      <c r="J371" s="96"/>
      <c r="K371" s="96"/>
      <c r="L371" s="96"/>
      <c r="M371" s="96"/>
      <c r="N371" s="96"/>
      <c r="O371" s="96"/>
      <c r="P371" s="96"/>
      <c r="Q371" s="96"/>
      <c r="R371" s="96"/>
      <c r="S371" s="96"/>
      <c r="T371" s="142"/>
      <c r="U371" s="142"/>
      <c r="V371" s="96"/>
      <c r="W371" s="96"/>
      <c r="X371" s="96"/>
      <c r="Y371" s="96"/>
      <c r="Z371" s="96"/>
      <c r="AA371" s="96"/>
      <c r="AB371" s="142"/>
      <c r="AC371" s="96"/>
      <c r="AD371" s="96"/>
      <c r="AE371" s="96"/>
      <c r="AF371" s="96"/>
      <c r="AG371" s="96"/>
      <c r="AH371" s="96"/>
    </row>
    <row r="372" spans="1:34" ht="15.75" customHeight="1">
      <c r="A372" s="96"/>
      <c r="B372" s="96"/>
      <c r="C372" s="96"/>
      <c r="D372" s="96"/>
      <c r="E372" s="96"/>
      <c r="F372" s="96"/>
      <c r="G372" s="141"/>
      <c r="H372" s="96"/>
      <c r="I372" s="96"/>
      <c r="J372" s="96"/>
      <c r="K372" s="96"/>
      <c r="L372" s="96"/>
      <c r="M372" s="96"/>
      <c r="N372" s="96"/>
      <c r="O372" s="96"/>
      <c r="P372" s="96"/>
      <c r="Q372" s="96"/>
      <c r="R372" s="96"/>
      <c r="S372" s="96"/>
      <c r="T372" s="142"/>
      <c r="U372" s="142"/>
      <c r="V372" s="96"/>
      <c r="W372" s="96"/>
      <c r="X372" s="96"/>
      <c r="Y372" s="96"/>
      <c r="Z372" s="96"/>
      <c r="AA372" s="96"/>
      <c r="AB372" s="142"/>
      <c r="AC372" s="96"/>
      <c r="AD372" s="96"/>
      <c r="AE372" s="96"/>
      <c r="AF372" s="96"/>
      <c r="AG372" s="96"/>
      <c r="AH372" s="96"/>
    </row>
    <row r="373" spans="1:34" ht="15.75" customHeight="1">
      <c r="A373" s="96"/>
      <c r="B373" s="96"/>
      <c r="C373" s="96"/>
      <c r="D373" s="96"/>
      <c r="E373" s="96"/>
      <c r="F373" s="96"/>
      <c r="G373" s="141"/>
      <c r="H373" s="96"/>
      <c r="I373" s="96"/>
      <c r="J373" s="96"/>
      <c r="K373" s="96"/>
      <c r="L373" s="96"/>
      <c r="M373" s="96"/>
      <c r="N373" s="96"/>
      <c r="O373" s="96"/>
      <c r="P373" s="96"/>
      <c r="Q373" s="96"/>
      <c r="R373" s="96"/>
      <c r="S373" s="96"/>
      <c r="T373" s="142"/>
      <c r="U373" s="142"/>
      <c r="V373" s="96"/>
      <c r="W373" s="96"/>
      <c r="X373" s="96"/>
      <c r="Y373" s="96"/>
      <c r="Z373" s="96"/>
      <c r="AA373" s="96"/>
      <c r="AB373" s="142"/>
      <c r="AC373" s="96"/>
      <c r="AD373" s="96"/>
      <c r="AE373" s="96"/>
      <c r="AF373" s="96"/>
      <c r="AG373" s="96"/>
      <c r="AH373" s="96"/>
    </row>
    <row r="374" spans="1:34" ht="15.75" customHeight="1">
      <c r="A374" s="96"/>
      <c r="B374" s="96"/>
      <c r="C374" s="96"/>
      <c r="D374" s="96"/>
      <c r="E374" s="96"/>
      <c r="F374" s="96"/>
      <c r="G374" s="141"/>
      <c r="H374" s="96"/>
      <c r="I374" s="96"/>
      <c r="J374" s="96"/>
      <c r="K374" s="96"/>
      <c r="L374" s="96"/>
      <c r="M374" s="96"/>
      <c r="N374" s="96"/>
      <c r="O374" s="96"/>
      <c r="P374" s="96"/>
      <c r="Q374" s="96"/>
      <c r="R374" s="96"/>
      <c r="S374" s="96"/>
      <c r="T374" s="142"/>
      <c r="U374" s="142"/>
      <c r="V374" s="96"/>
      <c r="W374" s="96"/>
      <c r="X374" s="96"/>
      <c r="Y374" s="96"/>
      <c r="Z374" s="96"/>
      <c r="AA374" s="96"/>
      <c r="AB374" s="142"/>
      <c r="AC374" s="96"/>
      <c r="AD374" s="96"/>
      <c r="AE374" s="96"/>
      <c r="AF374" s="96"/>
      <c r="AG374" s="96"/>
      <c r="AH374" s="96"/>
    </row>
    <row r="375" spans="1:34" ht="15.75" customHeight="1">
      <c r="A375" s="96"/>
      <c r="B375" s="96"/>
      <c r="C375" s="96"/>
      <c r="D375" s="96"/>
      <c r="E375" s="96"/>
      <c r="F375" s="96"/>
      <c r="G375" s="141"/>
      <c r="H375" s="96"/>
      <c r="I375" s="96"/>
      <c r="J375" s="96"/>
      <c r="K375" s="96"/>
      <c r="L375" s="96"/>
      <c r="M375" s="96"/>
      <c r="N375" s="96"/>
      <c r="O375" s="96"/>
      <c r="P375" s="96"/>
      <c r="Q375" s="96"/>
      <c r="R375" s="96"/>
      <c r="S375" s="96"/>
      <c r="T375" s="142"/>
      <c r="U375" s="142"/>
      <c r="V375" s="96"/>
      <c r="W375" s="96"/>
      <c r="X375" s="96"/>
      <c r="Y375" s="96"/>
      <c r="Z375" s="96"/>
      <c r="AA375" s="96"/>
      <c r="AB375" s="142"/>
      <c r="AC375" s="96"/>
      <c r="AD375" s="96"/>
      <c r="AE375" s="96"/>
      <c r="AF375" s="96"/>
      <c r="AG375" s="96"/>
      <c r="AH375" s="96"/>
    </row>
    <row r="376" spans="1:34" ht="15.75" customHeight="1">
      <c r="A376" s="96"/>
      <c r="B376" s="96"/>
      <c r="C376" s="96"/>
      <c r="D376" s="96"/>
      <c r="E376" s="96"/>
      <c r="F376" s="96"/>
      <c r="G376" s="141"/>
      <c r="H376" s="96"/>
      <c r="I376" s="96"/>
      <c r="J376" s="96"/>
      <c r="K376" s="96"/>
      <c r="L376" s="96"/>
      <c r="M376" s="96"/>
      <c r="N376" s="96"/>
      <c r="O376" s="96"/>
      <c r="P376" s="96"/>
      <c r="Q376" s="96"/>
      <c r="R376" s="96"/>
      <c r="S376" s="96"/>
      <c r="T376" s="142"/>
      <c r="U376" s="142"/>
      <c r="V376" s="96"/>
      <c r="W376" s="96"/>
      <c r="X376" s="96"/>
      <c r="Y376" s="96"/>
      <c r="Z376" s="96"/>
      <c r="AA376" s="96"/>
      <c r="AB376" s="142"/>
      <c r="AC376" s="96"/>
      <c r="AD376" s="96"/>
      <c r="AE376" s="96"/>
      <c r="AF376" s="96"/>
      <c r="AG376" s="96"/>
      <c r="AH376" s="96"/>
    </row>
    <row r="377" spans="1:34" ht="15.75" customHeight="1">
      <c r="A377" s="96"/>
      <c r="B377" s="96"/>
      <c r="C377" s="96"/>
      <c r="D377" s="96"/>
      <c r="E377" s="96"/>
      <c r="F377" s="96"/>
      <c r="G377" s="141"/>
      <c r="H377" s="96"/>
      <c r="I377" s="96"/>
      <c r="J377" s="96"/>
      <c r="K377" s="96"/>
      <c r="L377" s="96"/>
      <c r="M377" s="96"/>
      <c r="N377" s="96"/>
      <c r="O377" s="96"/>
      <c r="P377" s="96"/>
      <c r="Q377" s="96"/>
      <c r="R377" s="96"/>
      <c r="S377" s="96"/>
      <c r="T377" s="142"/>
      <c r="U377" s="142"/>
      <c r="V377" s="96"/>
      <c r="W377" s="96"/>
      <c r="X377" s="96"/>
      <c r="Y377" s="96"/>
      <c r="Z377" s="96"/>
      <c r="AA377" s="96"/>
      <c r="AB377" s="142"/>
      <c r="AC377" s="96"/>
      <c r="AD377" s="96"/>
      <c r="AE377" s="96"/>
      <c r="AF377" s="96"/>
      <c r="AG377" s="96"/>
      <c r="AH377" s="96"/>
    </row>
    <row r="378" spans="1:34" ht="15.75" customHeight="1">
      <c r="A378" s="96"/>
      <c r="B378" s="96"/>
      <c r="C378" s="96"/>
      <c r="D378" s="96"/>
      <c r="E378" s="96"/>
      <c r="F378" s="96"/>
      <c r="G378" s="141"/>
      <c r="H378" s="96"/>
      <c r="I378" s="96"/>
      <c r="J378" s="96"/>
      <c r="K378" s="96"/>
      <c r="L378" s="96"/>
      <c r="M378" s="96"/>
      <c r="N378" s="96"/>
      <c r="O378" s="96"/>
      <c r="P378" s="96"/>
      <c r="Q378" s="96"/>
      <c r="R378" s="96"/>
      <c r="S378" s="96"/>
      <c r="T378" s="142"/>
      <c r="U378" s="142"/>
      <c r="V378" s="96"/>
      <c r="W378" s="96"/>
      <c r="X378" s="96"/>
      <c r="Y378" s="96"/>
      <c r="Z378" s="96"/>
      <c r="AA378" s="96"/>
      <c r="AB378" s="142"/>
      <c r="AC378" s="96"/>
      <c r="AD378" s="96"/>
      <c r="AE378" s="96"/>
      <c r="AF378" s="96"/>
      <c r="AG378" s="96"/>
      <c r="AH378" s="96"/>
    </row>
    <row r="379" spans="1:34" ht="15.75" customHeight="1">
      <c r="A379" s="96"/>
      <c r="B379" s="96"/>
      <c r="C379" s="96"/>
      <c r="D379" s="96"/>
      <c r="E379" s="96"/>
      <c r="F379" s="96"/>
      <c r="G379" s="141"/>
      <c r="H379" s="96"/>
      <c r="I379" s="96"/>
      <c r="J379" s="96"/>
      <c r="K379" s="96"/>
      <c r="L379" s="96"/>
      <c r="M379" s="96"/>
      <c r="N379" s="96"/>
      <c r="O379" s="96"/>
      <c r="P379" s="96"/>
      <c r="Q379" s="96"/>
      <c r="R379" s="96"/>
      <c r="S379" s="96"/>
      <c r="T379" s="142"/>
      <c r="U379" s="142"/>
      <c r="V379" s="96"/>
      <c r="W379" s="96"/>
      <c r="X379" s="96"/>
      <c r="Y379" s="96"/>
      <c r="Z379" s="96"/>
      <c r="AA379" s="96"/>
      <c r="AB379" s="142"/>
      <c r="AC379" s="96"/>
      <c r="AD379" s="96"/>
      <c r="AE379" s="96"/>
      <c r="AF379" s="96"/>
      <c r="AG379" s="96"/>
      <c r="AH379" s="96"/>
    </row>
    <row r="380" spans="1:34" ht="15.75" customHeight="1">
      <c r="A380" s="96"/>
      <c r="B380" s="96"/>
      <c r="C380" s="96"/>
      <c r="D380" s="96"/>
      <c r="E380" s="96"/>
      <c r="F380" s="96"/>
      <c r="G380" s="141"/>
      <c r="H380" s="96"/>
      <c r="I380" s="96"/>
      <c r="J380" s="96"/>
      <c r="K380" s="96"/>
      <c r="L380" s="96"/>
      <c r="M380" s="96"/>
      <c r="N380" s="96"/>
      <c r="O380" s="96"/>
      <c r="P380" s="96"/>
      <c r="Q380" s="96"/>
      <c r="R380" s="96"/>
      <c r="S380" s="96"/>
      <c r="T380" s="142"/>
      <c r="U380" s="142"/>
      <c r="V380" s="96"/>
      <c r="W380" s="96"/>
      <c r="X380" s="96"/>
      <c r="Y380" s="96"/>
      <c r="Z380" s="96"/>
      <c r="AA380" s="96"/>
      <c r="AB380" s="142"/>
      <c r="AC380" s="96"/>
      <c r="AD380" s="96"/>
      <c r="AE380" s="96"/>
      <c r="AF380" s="96"/>
      <c r="AG380" s="96"/>
      <c r="AH380" s="96"/>
    </row>
    <row r="381" spans="1:34" ht="15.75" customHeight="1">
      <c r="A381" s="96"/>
      <c r="B381" s="96"/>
      <c r="C381" s="96"/>
      <c r="D381" s="96"/>
      <c r="E381" s="96"/>
      <c r="F381" s="96"/>
      <c r="G381" s="141"/>
      <c r="H381" s="96"/>
      <c r="I381" s="96"/>
      <c r="J381" s="96"/>
      <c r="K381" s="96"/>
      <c r="L381" s="96"/>
      <c r="M381" s="96"/>
      <c r="N381" s="96"/>
      <c r="O381" s="96"/>
      <c r="P381" s="96"/>
      <c r="Q381" s="96"/>
      <c r="R381" s="96"/>
      <c r="S381" s="96"/>
      <c r="T381" s="142"/>
      <c r="U381" s="142"/>
      <c r="V381" s="96"/>
      <c r="W381" s="96"/>
      <c r="X381" s="96"/>
      <c r="Y381" s="96"/>
      <c r="Z381" s="96"/>
      <c r="AA381" s="96"/>
      <c r="AB381" s="142"/>
      <c r="AC381" s="96"/>
      <c r="AD381" s="96"/>
      <c r="AE381" s="96"/>
      <c r="AF381" s="96"/>
      <c r="AG381" s="96"/>
      <c r="AH381" s="96"/>
    </row>
    <row r="382" spans="1:34" ht="15.75" customHeight="1">
      <c r="A382" s="96"/>
      <c r="B382" s="96"/>
      <c r="C382" s="96"/>
      <c r="D382" s="96"/>
      <c r="E382" s="96"/>
      <c r="F382" s="96"/>
      <c r="G382" s="141"/>
      <c r="H382" s="96"/>
      <c r="I382" s="96"/>
      <c r="J382" s="96"/>
      <c r="K382" s="96"/>
      <c r="L382" s="96"/>
      <c r="M382" s="96"/>
      <c r="N382" s="96"/>
      <c r="O382" s="96"/>
      <c r="P382" s="96"/>
      <c r="Q382" s="96"/>
      <c r="R382" s="96"/>
      <c r="S382" s="96"/>
      <c r="T382" s="142"/>
      <c r="U382" s="142"/>
      <c r="V382" s="96"/>
      <c r="W382" s="96"/>
      <c r="X382" s="96"/>
      <c r="Y382" s="96"/>
      <c r="Z382" s="96"/>
      <c r="AA382" s="96"/>
      <c r="AB382" s="142"/>
      <c r="AC382" s="96"/>
      <c r="AD382" s="96"/>
      <c r="AE382" s="96"/>
      <c r="AF382" s="96"/>
      <c r="AG382" s="96"/>
      <c r="AH382" s="96"/>
    </row>
    <row r="383" spans="1:34" ht="15.75" customHeight="1">
      <c r="A383" s="96"/>
      <c r="B383" s="96"/>
      <c r="C383" s="96"/>
      <c r="D383" s="96"/>
      <c r="E383" s="96"/>
      <c r="F383" s="96"/>
      <c r="G383" s="141"/>
      <c r="H383" s="96"/>
      <c r="I383" s="96"/>
      <c r="J383" s="96"/>
      <c r="K383" s="96"/>
      <c r="L383" s="96"/>
      <c r="M383" s="96"/>
      <c r="N383" s="96"/>
      <c r="O383" s="96"/>
      <c r="P383" s="96"/>
      <c r="Q383" s="96"/>
      <c r="R383" s="96"/>
      <c r="S383" s="96"/>
      <c r="T383" s="142"/>
      <c r="U383" s="142"/>
      <c r="V383" s="96"/>
      <c r="W383" s="96"/>
      <c r="X383" s="96"/>
      <c r="Y383" s="96"/>
      <c r="Z383" s="96"/>
      <c r="AA383" s="96"/>
      <c r="AB383" s="142"/>
      <c r="AC383" s="96"/>
      <c r="AD383" s="96"/>
      <c r="AE383" s="96"/>
      <c r="AF383" s="96"/>
      <c r="AG383" s="96"/>
      <c r="AH383" s="96"/>
    </row>
    <row r="384" spans="1:34" ht="15.75" customHeight="1">
      <c r="A384" s="96"/>
      <c r="B384" s="96"/>
      <c r="C384" s="96"/>
      <c r="D384" s="96"/>
      <c r="E384" s="96"/>
      <c r="F384" s="96"/>
      <c r="G384" s="141"/>
      <c r="H384" s="96"/>
      <c r="I384" s="96"/>
      <c r="J384" s="96"/>
      <c r="K384" s="96"/>
      <c r="L384" s="96"/>
      <c r="M384" s="96"/>
      <c r="N384" s="96"/>
      <c r="O384" s="96"/>
      <c r="P384" s="96"/>
      <c r="Q384" s="96"/>
      <c r="R384" s="96"/>
      <c r="S384" s="96"/>
      <c r="T384" s="142"/>
      <c r="U384" s="142"/>
      <c r="V384" s="96"/>
      <c r="W384" s="96"/>
      <c r="X384" s="96"/>
      <c r="Y384" s="96"/>
      <c r="Z384" s="96"/>
      <c r="AA384" s="96"/>
      <c r="AB384" s="142"/>
      <c r="AC384" s="96"/>
      <c r="AD384" s="96"/>
      <c r="AE384" s="96"/>
      <c r="AF384" s="96"/>
      <c r="AG384" s="96"/>
      <c r="AH384" s="96"/>
    </row>
    <row r="385" spans="1:34" ht="15.75" customHeight="1">
      <c r="A385" s="96"/>
      <c r="B385" s="96"/>
      <c r="C385" s="96"/>
      <c r="D385" s="96"/>
      <c r="E385" s="96"/>
      <c r="F385" s="96"/>
      <c r="G385" s="141"/>
      <c r="H385" s="96"/>
      <c r="I385" s="96"/>
      <c r="J385" s="96"/>
      <c r="K385" s="96"/>
      <c r="L385" s="96"/>
      <c r="M385" s="96"/>
      <c r="N385" s="96"/>
      <c r="O385" s="96"/>
      <c r="P385" s="96"/>
      <c r="Q385" s="96"/>
      <c r="R385" s="96"/>
      <c r="S385" s="96"/>
      <c r="T385" s="142"/>
      <c r="U385" s="142"/>
      <c r="V385" s="96"/>
      <c r="W385" s="96"/>
      <c r="X385" s="96"/>
      <c r="Y385" s="96"/>
      <c r="Z385" s="96"/>
      <c r="AA385" s="96"/>
      <c r="AB385" s="142"/>
      <c r="AC385" s="96"/>
      <c r="AD385" s="96"/>
      <c r="AE385" s="96"/>
      <c r="AF385" s="96"/>
      <c r="AG385" s="96"/>
      <c r="AH385" s="96"/>
    </row>
    <row r="386" spans="1:34" ht="15.75" customHeight="1">
      <c r="A386" s="96"/>
      <c r="B386" s="96"/>
      <c r="C386" s="96"/>
      <c r="D386" s="96"/>
      <c r="E386" s="96"/>
      <c r="F386" s="96"/>
      <c r="G386" s="141"/>
      <c r="H386" s="96"/>
      <c r="I386" s="96"/>
      <c r="J386" s="96"/>
      <c r="K386" s="96"/>
      <c r="L386" s="96"/>
      <c r="M386" s="96"/>
      <c r="N386" s="96"/>
      <c r="O386" s="96"/>
      <c r="P386" s="96"/>
      <c r="Q386" s="96"/>
      <c r="R386" s="96"/>
      <c r="S386" s="96"/>
      <c r="T386" s="142"/>
      <c r="U386" s="142"/>
      <c r="V386" s="96"/>
      <c r="W386" s="96"/>
      <c r="X386" s="96"/>
      <c r="Y386" s="96"/>
      <c r="Z386" s="96"/>
      <c r="AA386" s="96"/>
      <c r="AB386" s="142"/>
      <c r="AC386" s="96"/>
      <c r="AD386" s="96"/>
      <c r="AE386" s="96"/>
      <c r="AF386" s="96"/>
      <c r="AG386" s="96"/>
      <c r="AH386" s="96"/>
    </row>
    <row r="387" spans="1:34" ht="15.75" customHeight="1">
      <c r="A387" s="96"/>
      <c r="B387" s="96"/>
      <c r="C387" s="96"/>
      <c r="D387" s="96"/>
      <c r="E387" s="96"/>
      <c r="F387" s="96"/>
      <c r="G387" s="141"/>
      <c r="H387" s="96"/>
      <c r="I387" s="96"/>
      <c r="J387" s="96"/>
      <c r="K387" s="96"/>
      <c r="L387" s="96"/>
      <c r="M387" s="96"/>
      <c r="N387" s="96"/>
      <c r="O387" s="96"/>
      <c r="P387" s="96"/>
      <c r="Q387" s="96"/>
      <c r="R387" s="96"/>
      <c r="S387" s="96"/>
      <c r="T387" s="142"/>
      <c r="U387" s="142"/>
      <c r="V387" s="96"/>
      <c r="W387" s="96"/>
      <c r="X387" s="96"/>
      <c r="Y387" s="96"/>
      <c r="Z387" s="96"/>
      <c r="AA387" s="96"/>
      <c r="AB387" s="142"/>
      <c r="AC387" s="96"/>
      <c r="AD387" s="96"/>
      <c r="AE387" s="96"/>
      <c r="AF387" s="96"/>
      <c r="AG387" s="96"/>
      <c r="AH387" s="96"/>
    </row>
    <row r="388" spans="1:34" ht="15.75" customHeight="1">
      <c r="A388" s="96"/>
      <c r="B388" s="96"/>
      <c r="C388" s="96"/>
      <c r="D388" s="96"/>
      <c r="E388" s="96"/>
      <c r="F388" s="96"/>
      <c r="G388" s="141"/>
      <c r="H388" s="96"/>
      <c r="I388" s="96"/>
      <c r="J388" s="96"/>
      <c r="K388" s="96"/>
      <c r="L388" s="96"/>
      <c r="M388" s="96"/>
      <c r="N388" s="96"/>
      <c r="O388" s="96"/>
      <c r="P388" s="96"/>
      <c r="Q388" s="96"/>
      <c r="R388" s="96"/>
      <c r="S388" s="96"/>
      <c r="T388" s="142"/>
      <c r="U388" s="142"/>
      <c r="V388" s="96"/>
      <c r="W388" s="96"/>
      <c r="X388" s="96"/>
      <c r="Y388" s="96"/>
      <c r="Z388" s="96"/>
      <c r="AA388" s="96"/>
      <c r="AB388" s="142"/>
      <c r="AC388" s="96"/>
      <c r="AD388" s="96"/>
      <c r="AE388" s="96"/>
      <c r="AF388" s="96"/>
      <c r="AG388" s="96"/>
      <c r="AH388" s="96"/>
    </row>
    <row r="389" spans="1:34" ht="15.75" customHeight="1">
      <c r="A389" s="96"/>
      <c r="B389" s="96"/>
      <c r="C389" s="96"/>
      <c r="D389" s="96"/>
      <c r="E389" s="96"/>
      <c r="F389" s="96"/>
      <c r="G389" s="141"/>
      <c r="H389" s="96"/>
      <c r="I389" s="96"/>
      <c r="J389" s="96"/>
      <c r="K389" s="96"/>
      <c r="L389" s="96"/>
      <c r="M389" s="96"/>
      <c r="N389" s="96"/>
      <c r="O389" s="96"/>
      <c r="P389" s="96"/>
      <c r="Q389" s="96"/>
      <c r="R389" s="96"/>
      <c r="S389" s="96"/>
      <c r="T389" s="142"/>
      <c r="U389" s="142"/>
      <c r="V389" s="96"/>
      <c r="W389" s="96"/>
      <c r="X389" s="96"/>
      <c r="Y389" s="96"/>
      <c r="Z389" s="96"/>
      <c r="AA389" s="96"/>
      <c r="AB389" s="142"/>
      <c r="AC389" s="96"/>
      <c r="AD389" s="96"/>
      <c r="AE389" s="96"/>
      <c r="AF389" s="96"/>
      <c r="AG389" s="96"/>
      <c r="AH389" s="96"/>
    </row>
    <row r="390" spans="1:34" ht="15.75" customHeight="1">
      <c r="A390" s="96"/>
      <c r="B390" s="96"/>
      <c r="C390" s="96"/>
      <c r="D390" s="96"/>
      <c r="E390" s="96"/>
      <c r="F390" s="96"/>
      <c r="G390" s="141"/>
      <c r="H390" s="96"/>
      <c r="I390" s="96"/>
      <c r="J390" s="96"/>
      <c r="K390" s="96"/>
      <c r="L390" s="96"/>
      <c r="M390" s="96"/>
      <c r="N390" s="96"/>
      <c r="O390" s="96"/>
      <c r="P390" s="96"/>
      <c r="Q390" s="96"/>
      <c r="R390" s="96"/>
      <c r="S390" s="96"/>
      <c r="T390" s="142"/>
      <c r="U390" s="142"/>
      <c r="V390" s="96"/>
      <c r="W390" s="96"/>
      <c r="X390" s="96"/>
      <c r="Y390" s="96"/>
      <c r="Z390" s="96"/>
      <c r="AA390" s="96"/>
      <c r="AB390" s="142"/>
      <c r="AC390" s="96"/>
      <c r="AD390" s="96"/>
      <c r="AE390" s="96"/>
      <c r="AF390" s="96"/>
      <c r="AG390" s="96"/>
      <c r="AH390" s="96"/>
    </row>
    <row r="391" spans="1:34" ht="15.75" customHeight="1">
      <c r="A391" s="96"/>
      <c r="B391" s="96"/>
      <c r="C391" s="96"/>
      <c r="D391" s="96"/>
      <c r="E391" s="96"/>
      <c r="F391" s="96"/>
      <c r="G391" s="141"/>
      <c r="H391" s="96"/>
      <c r="I391" s="96"/>
      <c r="J391" s="96"/>
      <c r="K391" s="96"/>
      <c r="L391" s="96"/>
      <c r="M391" s="96"/>
      <c r="N391" s="96"/>
      <c r="O391" s="96"/>
      <c r="P391" s="96"/>
      <c r="Q391" s="96"/>
      <c r="R391" s="96"/>
      <c r="S391" s="96"/>
      <c r="T391" s="142"/>
      <c r="U391" s="142"/>
      <c r="V391" s="96"/>
      <c r="W391" s="96"/>
      <c r="X391" s="96"/>
      <c r="Y391" s="96"/>
      <c r="Z391" s="96"/>
      <c r="AA391" s="96"/>
      <c r="AB391" s="142"/>
      <c r="AC391" s="96"/>
      <c r="AD391" s="96"/>
      <c r="AE391" s="96"/>
      <c r="AF391" s="96"/>
      <c r="AG391" s="96"/>
      <c r="AH391" s="96"/>
    </row>
    <row r="392" spans="1:34" ht="15.75" customHeight="1">
      <c r="A392" s="96"/>
      <c r="B392" s="96"/>
      <c r="C392" s="96"/>
      <c r="D392" s="96"/>
      <c r="E392" s="96"/>
      <c r="F392" s="96"/>
      <c r="G392" s="141"/>
      <c r="H392" s="96"/>
      <c r="I392" s="96"/>
      <c r="J392" s="96"/>
      <c r="K392" s="96"/>
      <c r="L392" s="96"/>
      <c r="M392" s="96"/>
      <c r="N392" s="96"/>
      <c r="O392" s="96"/>
      <c r="P392" s="96"/>
      <c r="Q392" s="96"/>
      <c r="R392" s="96"/>
      <c r="S392" s="96"/>
      <c r="T392" s="142"/>
      <c r="U392" s="142"/>
      <c r="V392" s="96"/>
      <c r="W392" s="96"/>
      <c r="X392" s="96"/>
      <c r="Y392" s="96"/>
      <c r="Z392" s="96"/>
      <c r="AA392" s="96"/>
      <c r="AB392" s="142"/>
      <c r="AC392" s="96"/>
      <c r="AD392" s="96"/>
      <c r="AE392" s="96"/>
      <c r="AF392" s="96"/>
      <c r="AG392" s="96"/>
      <c r="AH392" s="96"/>
    </row>
    <row r="393" spans="1:34" ht="15.75" customHeight="1">
      <c r="A393" s="96"/>
      <c r="B393" s="96"/>
      <c r="C393" s="96"/>
      <c r="D393" s="96"/>
      <c r="E393" s="96"/>
      <c r="F393" s="96"/>
      <c r="G393" s="141"/>
      <c r="H393" s="96"/>
      <c r="I393" s="96"/>
      <c r="J393" s="96"/>
      <c r="K393" s="96"/>
      <c r="L393" s="96"/>
      <c r="M393" s="96"/>
      <c r="N393" s="96"/>
      <c r="O393" s="96"/>
      <c r="P393" s="96"/>
      <c r="Q393" s="96"/>
      <c r="R393" s="96"/>
      <c r="S393" s="96"/>
      <c r="T393" s="142"/>
      <c r="U393" s="142"/>
      <c r="V393" s="96"/>
      <c r="W393" s="96"/>
      <c r="X393" s="96"/>
      <c r="Y393" s="96"/>
      <c r="Z393" s="96"/>
      <c r="AA393" s="96"/>
      <c r="AB393" s="142"/>
      <c r="AC393" s="96"/>
      <c r="AD393" s="96"/>
      <c r="AE393" s="96"/>
      <c r="AF393" s="96"/>
      <c r="AG393" s="96"/>
      <c r="AH393" s="96"/>
    </row>
    <row r="394" spans="1:34" ht="15.75" customHeight="1">
      <c r="A394" s="96"/>
      <c r="B394" s="96"/>
      <c r="C394" s="96"/>
      <c r="D394" s="96"/>
      <c r="E394" s="96"/>
      <c r="F394" s="96"/>
      <c r="G394" s="141"/>
      <c r="H394" s="96"/>
      <c r="I394" s="96"/>
      <c r="J394" s="96"/>
      <c r="K394" s="96"/>
      <c r="L394" s="96"/>
      <c r="M394" s="96"/>
      <c r="N394" s="96"/>
      <c r="O394" s="96"/>
      <c r="P394" s="96"/>
      <c r="Q394" s="96"/>
      <c r="R394" s="96"/>
      <c r="S394" s="96"/>
      <c r="T394" s="142"/>
      <c r="U394" s="142"/>
      <c r="V394" s="96"/>
      <c r="W394" s="96"/>
      <c r="X394" s="96"/>
      <c r="Y394" s="96"/>
      <c r="Z394" s="96"/>
      <c r="AA394" s="96"/>
      <c r="AB394" s="142"/>
      <c r="AC394" s="96"/>
      <c r="AD394" s="96"/>
      <c r="AE394" s="96"/>
      <c r="AF394" s="96"/>
      <c r="AG394" s="96"/>
      <c r="AH394" s="96"/>
    </row>
    <row r="395" spans="1:34" ht="15.75" customHeight="1">
      <c r="A395" s="96"/>
      <c r="B395" s="96"/>
      <c r="C395" s="96"/>
      <c r="D395" s="96"/>
      <c r="E395" s="96"/>
      <c r="F395" s="96"/>
      <c r="G395" s="141"/>
      <c r="H395" s="96"/>
      <c r="I395" s="96"/>
      <c r="J395" s="96"/>
      <c r="K395" s="96"/>
      <c r="L395" s="96"/>
      <c r="M395" s="96"/>
      <c r="N395" s="96"/>
      <c r="O395" s="96"/>
      <c r="P395" s="96"/>
      <c r="Q395" s="96"/>
      <c r="R395" s="96"/>
      <c r="S395" s="96"/>
      <c r="T395" s="142"/>
      <c r="U395" s="142"/>
      <c r="V395" s="96"/>
      <c r="W395" s="96"/>
      <c r="X395" s="96"/>
      <c r="Y395" s="96"/>
      <c r="Z395" s="96"/>
      <c r="AA395" s="96"/>
      <c r="AB395" s="142"/>
      <c r="AC395" s="96"/>
      <c r="AD395" s="96"/>
      <c r="AE395" s="96"/>
      <c r="AF395" s="96"/>
      <c r="AG395" s="96"/>
      <c r="AH395" s="96"/>
    </row>
    <row r="396" spans="1:34" ht="15.75" customHeight="1">
      <c r="A396" s="96"/>
      <c r="B396" s="96"/>
      <c r="C396" s="96"/>
      <c r="D396" s="96"/>
      <c r="E396" s="96"/>
      <c r="F396" s="96"/>
      <c r="G396" s="141"/>
      <c r="H396" s="96"/>
      <c r="I396" s="96"/>
      <c r="J396" s="96"/>
      <c r="K396" s="96"/>
      <c r="L396" s="96"/>
      <c r="M396" s="96"/>
      <c r="N396" s="96"/>
      <c r="O396" s="96"/>
      <c r="P396" s="96"/>
      <c r="Q396" s="96"/>
      <c r="R396" s="96"/>
      <c r="S396" s="96"/>
      <c r="T396" s="142"/>
      <c r="U396" s="142"/>
      <c r="V396" s="96"/>
      <c r="W396" s="96"/>
      <c r="X396" s="96"/>
      <c r="Y396" s="96"/>
      <c r="Z396" s="96"/>
      <c r="AA396" s="96"/>
      <c r="AB396" s="142"/>
      <c r="AC396" s="96"/>
      <c r="AD396" s="96"/>
      <c r="AE396" s="96"/>
      <c r="AF396" s="96"/>
      <c r="AG396" s="96"/>
      <c r="AH396" s="96"/>
    </row>
    <row r="397" spans="1:34" ht="15.75" customHeight="1">
      <c r="A397" s="96"/>
      <c r="B397" s="96"/>
      <c r="C397" s="96"/>
      <c r="D397" s="96"/>
      <c r="E397" s="96"/>
      <c r="F397" s="96"/>
      <c r="G397" s="141"/>
      <c r="H397" s="96"/>
      <c r="I397" s="96"/>
      <c r="J397" s="96"/>
      <c r="K397" s="96"/>
      <c r="L397" s="96"/>
      <c r="M397" s="96"/>
      <c r="N397" s="96"/>
      <c r="O397" s="96"/>
      <c r="P397" s="96"/>
      <c r="Q397" s="96"/>
      <c r="R397" s="96"/>
      <c r="S397" s="96"/>
      <c r="T397" s="142"/>
      <c r="U397" s="142"/>
      <c r="V397" s="96"/>
      <c r="W397" s="96"/>
      <c r="X397" s="96"/>
      <c r="Y397" s="96"/>
      <c r="Z397" s="96"/>
      <c r="AA397" s="96"/>
      <c r="AB397" s="142"/>
      <c r="AC397" s="96"/>
      <c r="AD397" s="96"/>
      <c r="AE397" s="96"/>
      <c r="AF397" s="96"/>
      <c r="AG397" s="96"/>
      <c r="AH397" s="96"/>
    </row>
    <row r="398" spans="1:34" ht="15.75" customHeight="1">
      <c r="A398" s="96"/>
      <c r="B398" s="96"/>
      <c r="C398" s="96"/>
      <c r="D398" s="96"/>
      <c r="E398" s="96"/>
      <c r="F398" s="96"/>
      <c r="G398" s="141"/>
      <c r="H398" s="96"/>
      <c r="I398" s="96"/>
      <c r="J398" s="96"/>
      <c r="K398" s="96"/>
      <c r="L398" s="96"/>
      <c r="M398" s="96"/>
      <c r="N398" s="96"/>
      <c r="O398" s="96"/>
      <c r="P398" s="96"/>
      <c r="Q398" s="96"/>
      <c r="R398" s="96"/>
      <c r="S398" s="96"/>
      <c r="T398" s="142"/>
      <c r="U398" s="142"/>
      <c r="V398" s="96"/>
      <c r="W398" s="96"/>
      <c r="X398" s="96"/>
      <c r="Y398" s="96"/>
      <c r="Z398" s="96"/>
      <c r="AA398" s="96"/>
      <c r="AB398" s="142"/>
      <c r="AC398" s="96"/>
      <c r="AD398" s="96"/>
      <c r="AE398" s="96"/>
      <c r="AF398" s="96"/>
      <c r="AG398" s="96"/>
      <c r="AH398" s="96"/>
    </row>
    <row r="399" spans="1:34" ht="15.75" customHeight="1">
      <c r="A399" s="96"/>
      <c r="B399" s="96"/>
      <c r="C399" s="96"/>
      <c r="D399" s="96"/>
      <c r="E399" s="96"/>
      <c r="F399" s="96"/>
      <c r="G399" s="141"/>
      <c r="H399" s="96"/>
      <c r="I399" s="96"/>
      <c r="J399" s="96"/>
      <c r="K399" s="96"/>
      <c r="L399" s="96"/>
      <c r="M399" s="96"/>
      <c r="N399" s="96"/>
      <c r="O399" s="96"/>
      <c r="P399" s="96"/>
      <c r="Q399" s="96"/>
      <c r="R399" s="96"/>
      <c r="S399" s="96"/>
      <c r="T399" s="142"/>
      <c r="U399" s="142"/>
      <c r="V399" s="96"/>
      <c r="W399" s="96"/>
      <c r="X399" s="96"/>
      <c r="Y399" s="96"/>
      <c r="Z399" s="96"/>
      <c r="AA399" s="96"/>
      <c r="AB399" s="142"/>
      <c r="AC399" s="96"/>
      <c r="AD399" s="96"/>
      <c r="AE399" s="96"/>
      <c r="AF399" s="96"/>
      <c r="AG399" s="96"/>
      <c r="AH399" s="96"/>
    </row>
    <row r="400" spans="1:34" ht="15.75" customHeight="1">
      <c r="A400" s="96"/>
      <c r="B400" s="96"/>
      <c r="C400" s="96"/>
      <c r="D400" s="96"/>
      <c r="E400" s="96"/>
      <c r="F400" s="96"/>
      <c r="G400" s="141"/>
      <c r="H400" s="96"/>
      <c r="I400" s="96"/>
      <c r="J400" s="96"/>
      <c r="K400" s="96"/>
      <c r="L400" s="96"/>
      <c r="M400" s="96"/>
      <c r="N400" s="96"/>
      <c r="O400" s="96"/>
      <c r="P400" s="96"/>
      <c r="Q400" s="96"/>
      <c r="R400" s="96"/>
      <c r="S400" s="96"/>
      <c r="T400" s="142"/>
      <c r="U400" s="142"/>
      <c r="V400" s="96"/>
      <c r="W400" s="96"/>
      <c r="X400" s="96"/>
      <c r="Y400" s="96"/>
      <c r="Z400" s="96"/>
      <c r="AA400" s="96"/>
      <c r="AB400" s="142"/>
      <c r="AC400" s="96"/>
      <c r="AD400" s="96"/>
      <c r="AE400" s="96"/>
      <c r="AF400" s="96"/>
      <c r="AG400" s="96"/>
      <c r="AH400" s="96"/>
    </row>
    <row r="401" spans="1:34" ht="15.75" customHeight="1">
      <c r="A401" s="96"/>
      <c r="B401" s="96"/>
      <c r="C401" s="96"/>
      <c r="D401" s="96"/>
      <c r="E401" s="96"/>
      <c r="F401" s="96"/>
      <c r="G401" s="141"/>
      <c r="H401" s="96"/>
      <c r="I401" s="96"/>
      <c r="J401" s="96"/>
      <c r="K401" s="96"/>
      <c r="L401" s="96"/>
      <c r="M401" s="96"/>
      <c r="N401" s="96"/>
      <c r="O401" s="96"/>
      <c r="P401" s="96"/>
      <c r="Q401" s="96"/>
      <c r="R401" s="96"/>
      <c r="S401" s="96"/>
      <c r="T401" s="142"/>
      <c r="U401" s="142"/>
      <c r="V401" s="96"/>
      <c r="W401" s="96"/>
      <c r="X401" s="96"/>
      <c r="Y401" s="96"/>
      <c r="Z401" s="96"/>
      <c r="AA401" s="96"/>
      <c r="AB401" s="142"/>
      <c r="AC401" s="96"/>
      <c r="AD401" s="96"/>
      <c r="AE401" s="96"/>
      <c r="AF401" s="96"/>
      <c r="AG401" s="96"/>
      <c r="AH401" s="96"/>
    </row>
    <row r="402" spans="1:34" ht="15.75" customHeight="1">
      <c r="A402" s="96"/>
      <c r="B402" s="96"/>
      <c r="C402" s="96"/>
      <c r="D402" s="96"/>
      <c r="E402" s="96"/>
      <c r="F402" s="96"/>
      <c r="G402" s="141"/>
      <c r="H402" s="96"/>
      <c r="I402" s="96"/>
      <c r="J402" s="96"/>
      <c r="K402" s="96"/>
      <c r="L402" s="96"/>
      <c r="M402" s="96"/>
      <c r="N402" s="96"/>
      <c r="O402" s="96"/>
      <c r="P402" s="96"/>
      <c r="Q402" s="96"/>
      <c r="R402" s="96"/>
      <c r="S402" s="96"/>
      <c r="T402" s="142"/>
      <c r="U402" s="142"/>
      <c r="V402" s="96"/>
      <c r="W402" s="96"/>
      <c r="X402" s="96"/>
      <c r="Y402" s="96"/>
      <c r="Z402" s="96"/>
      <c r="AA402" s="96"/>
      <c r="AB402" s="142"/>
      <c r="AC402" s="96"/>
      <c r="AD402" s="96"/>
      <c r="AE402" s="96"/>
      <c r="AF402" s="96"/>
      <c r="AG402" s="96"/>
      <c r="AH402" s="96"/>
    </row>
    <row r="403" spans="1:34" ht="15.75" customHeight="1">
      <c r="A403" s="96"/>
      <c r="B403" s="96"/>
      <c r="C403" s="96"/>
      <c r="D403" s="96"/>
      <c r="E403" s="96"/>
      <c r="F403" s="96"/>
      <c r="G403" s="141"/>
      <c r="H403" s="96"/>
      <c r="I403" s="96"/>
      <c r="J403" s="96"/>
      <c r="K403" s="96"/>
      <c r="L403" s="96"/>
      <c r="M403" s="96"/>
      <c r="N403" s="96"/>
      <c r="O403" s="96"/>
      <c r="P403" s="96"/>
      <c r="Q403" s="96"/>
      <c r="R403" s="96"/>
      <c r="S403" s="96"/>
      <c r="T403" s="142"/>
      <c r="U403" s="142"/>
      <c r="V403" s="96"/>
      <c r="W403" s="96"/>
      <c r="X403" s="96"/>
      <c r="Y403" s="96"/>
      <c r="Z403" s="96"/>
      <c r="AA403" s="96"/>
      <c r="AB403" s="142"/>
      <c r="AC403" s="96"/>
      <c r="AD403" s="96"/>
      <c r="AE403" s="96"/>
      <c r="AF403" s="96"/>
      <c r="AG403" s="96"/>
      <c r="AH403" s="96"/>
    </row>
    <row r="404" spans="1:34" ht="15.75" customHeight="1">
      <c r="A404" s="96"/>
      <c r="B404" s="96"/>
      <c r="C404" s="96"/>
      <c r="D404" s="96"/>
      <c r="E404" s="96"/>
      <c r="F404" s="96"/>
      <c r="G404" s="141"/>
      <c r="H404" s="96"/>
      <c r="I404" s="96"/>
      <c r="J404" s="96"/>
      <c r="K404" s="96"/>
      <c r="L404" s="96"/>
      <c r="M404" s="96"/>
      <c r="N404" s="96"/>
      <c r="O404" s="96"/>
      <c r="P404" s="96"/>
      <c r="Q404" s="96"/>
      <c r="R404" s="96"/>
      <c r="S404" s="96"/>
      <c r="T404" s="142"/>
      <c r="U404" s="142"/>
      <c r="V404" s="96"/>
      <c r="W404" s="96"/>
      <c r="X404" s="96"/>
      <c r="Y404" s="96"/>
      <c r="Z404" s="96"/>
      <c r="AA404" s="96"/>
      <c r="AB404" s="142"/>
      <c r="AC404" s="96"/>
      <c r="AD404" s="96"/>
      <c r="AE404" s="96"/>
      <c r="AF404" s="96"/>
      <c r="AG404" s="96"/>
      <c r="AH404" s="96"/>
    </row>
    <row r="405" spans="1:34" ht="15.75" customHeight="1">
      <c r="A405" s="96"/>
      <c r="B405" s="96"/>
      <c r="C405" s="96"/>
      <c r="D405" s="96"/>
      <c r="E405" s="96"/>
      <c r="F405" s="96"/>
      <c r="G405" s="141"/>
      <c r="H405" s="96"/>
      <c r="I405" s="96"/>
      <c r="J405" s="96"/>
      <c r="K405" s="96"/>
      <c r="L405" s="96"/>
      <c r="M405" s="96"/>
      <c r="N405" s="96"/>
      <c r="O405" s="96"/>
      <c r="P405" s="96"/>
      <c r="Q405" s="96"/>
      <c r="R405" s="96"/>
      <c r="S405" s="96"/>
      <c r="T405" s="142"/>
      <c r="U405" s="142"/>
      <c r="V405" s="96"/>
      <c r="W405" s="96"/>
      <c r="X405" s="96"/>
      <c r="Y405" s="96"/>
      <c r="Z405" s="96"/>
      <c r="AA405" s="96"/>
      <c r="AB405" s="142"/>
      <c r="AC405" s="96"/>
      <c r="AD405" s="96"/>
      <c r="AE405" s="96"/>
      <c r="AF405" s="96"/>
      <c r="AG405" s="96"/>
      <c r="AH405" s="96"/>
    </row>
    <row r="406" spans="1:34" ht="15.75" customHeight="1">
      <c r="A406" s="96"/>
      <c r="B406" s="96"/>
      <c r="C406" s="96"/>
      <c r="D406" s="96"/>
      <c r="E406" s="96"/>
      <c r="F406" s="96"/>
      <c r="G406" s="141"/>
      <c r="H406" s="96"/>
      <c r="I406" s="96"/>
      <c r="J406" s="96"/>
      <c r="K406" s="96"/>
      <c r="L406" s="96"/>
      <c r="M406" s="96"/>
      <c r="N406" s="96"/>
      <c r="O406" s="96"/>
      <c r="P406" s="96"/>
      <c r="Q406" s="96"/>
      <c r="R406" s="96"/>
      <c r="S406" s="96"/>
      <c r="T406" s="142"/>
      <c r="U406" s="142"/>
      <c r="V406" s="96"/>
      <c r="W406" s="96"/>
      <c r="X406" s="96"/>
      <c r="Y406" s="96"/>
      <c r="Z406" s="96"/>
      <c r="AA406" s="96"/>
      <c r="AB406" s="142"/>
      <c r="AC406" s="96"/>
      <c r="AD406" s="96"/>
      <c r="AE406" s="96"/>
      <c r="AF406" s="96"/>
      <c r="AG406" s="96"/>
      <c r="AH406" s="96"/>
    </row>
    <row r="407" spans="1:34" ht="15.75" customHeight="1">
      <c r="A407" s="96"/>
      <c r="B407" s="96"/>
      <c r="C407" s="96"/>
      <c r="D407" s="96"/>
      <c r="E407" s="96"/>
      <c r="F407" s="96"/>
      <c r="G407" s="141"/>
      <c r="H407" s="96"/>
      <c r="I407" s="96"/>
      <c r="J407" s="96"/>
      <c r="K407" s="96"/>
      <c r="L407" s="96"/>
      <c r="M407" s="96"/>
      <c r="N407" s="96"/>
      <c r="O407" s="96"/>
      <c r="P407" s="96"/>
      <c r="Q407" s="96"/>
      <c r="R407" s="96"/>
      <c r="S407" s="96"/>
      <c r="T407" s="142"/>
      <c r="U407" s="142"/>
      <c r="V407" s="96"/>
      <c r="W407" s="96"/>
      <c r="X407" s="96"/>
      <c r="Y407" s="96"/>
      <c r="Z407" s="96"/>
      <c r="AA407" s="96"/>
      <c r="AB407" s="142"/>
      <c r="AC407" s="96"/>
      <c r="AD407" s="96"/>
      <c r="AE407" s="96"/>
      <c r="AF407" s="96"/>
      <c r="AG407" s="96"/>
      <c r="AH407" s="96"/>
    </row>
    <row r="408" spans="1:34" ht="15.75" customHeight="1">
      <c r="A408" s="96"/>
      <c r="B408" s="96"/>
      <c r="C408" s="96"/>
      <c r="D408" s="96"/>
      <c r="E408" s="96"/>
      <c r="F408" s="96"/>
      <c r="G408" s="141"/>
      <c r="H408" s="96"/>
      <c r="I408" s="96"/>
      <c r="J408" s="96"/>
      <c r="K408" s="96"/>
      <c r="L408" s="96"/>
      <c r="M408" s="96"/>
      <c r="N408" s="96"/>
      <c r="O408" s="96"/>
      <c r="P408" s="96"/>
      <c r="Q408" s="96"/>
      <c r="R408" s="96"/>
      <c r="S408" s="96"/>
      <c r="T408" s="142"/>
      <c r="U408" s="142"/>
      <c r="V408" s="96"/>
      <c r="W408" s="96"/>
      <c r="X408" s="96"/>
      <c r="Y408" s="96"/>
      <c r="Z408" s="96"/>
      <c r="AA408" s="96"/>
      <c r="AB408" s="142"/>
      <c r="AC408" s="96"/>
      <c r="AD408" s="96"/>
      <c r="AE408" s="96"/>
      <c r="AF408" s="96"/>
      <c r="AG408" s="96"/>
      <c r="AH408" s="96"/>
    </row>
    <row r="409" spans="1:34" ht="15.75" customHeight="1">
      <c r="A409" s="96"/>
      <c r="B409" s="96"/>
      <c r="C409" s="96"/>
      <c r="D409" s="96"/>
      <c r="E409" s="96"/>
      <c r="F409" s="96"/>
      <c r="G409" s="141"/>
      <c r="H409" s="96"/>
      <c r="I409" s="96"/>
      <c r="J409" s="96"/>
      <c r="K409" s="96"/>
      <c r="L409" s="96"/>
      <c r="M409" s="96"/>
      <c r="N409" s="96"/>
      <c r="O409" s="96"/>
      <c r="P409" s="96"/>
      <c r="Q409" s="96"/>
      <c r="R409" s="96"/>
      <c r="S409" s="96"/>
      <c r="T409" s="142"/>
      <c r="U409" s="142"/>
      <c r="V409" s="96"/>
      <c r="W409" s="96"/>
      <c r="X409" s="96"/>
      <c r="Y409" s="96"/>
      <c r="Z409" s="96"/>
      <c r="AA409" s="96"/>
      <c r="AB409" s="142"/>
      <c r="AC409" s="96"/>
      <c r="AD409" s="96"/>
      <c r="AE409" s="96"/>
      <c r="AF409" s="96"/>
      <c r="AG409" s="96"/>
      <c r="AH409" s="96"/>
    </row>
    <row r="410" spans="1:34" ht="15.75" customHeight="1">
      <c r="A410" s="96"/>
      <c r="B410" s="96"/>
      <c r="C410" s="96"/>
      <c r="D410" s="96"/>
      <c r="E410" s="96"/>
      <c r="F410" s="96"/>
      <c r="G410" s="141"/>
      <c r="H410" s="96"/>
      <c r="I410" s="96"/>
      <c r="J410" s="96"/>
      <c r="K410" s="96"/>
      <c r="L410" s="96"/>
      <c r="M410" s="96"/>
      <c r="N410" s="96"/>
      <c r="O410" s="96"/>
      <c r="P410" s="96"/>
      <c r="Q410" s="96"/>
      <c r="R410" s="96"/>
      <c r="S410" s="96"/>
      <c r="T410" s="142"/>
      <c r="U410" s="142"/>
      <c r="V410" s="96"/>
      <c r="W410" s="96"/>
      <c r="X410" s="96"/>
      <c r="Y410" s="96"/>
      <c r="Z410" s="96"/>
      <c r="AA410" s="96"/>
      <c r="AB410" s="142"/>
      <c r="AC410" s="96"/>
      <c r="AD410" s="96"/>
      <c r="AE410" s="96"/>
      <c r="AF410" s="96"/>
      <c r="AG410" s="96"/>
      <c r="AH410" s="96"/>
    </row>
    <row r="411" spans="1:34" ht="15.75" customHeight="1">
      <c r="A411" s="96"/>
      <c r="B411" s="96"/>
      <c r="C411" s="96"/>
      <c r="D411" s="96"/>
      <c r="E411" s="96"/>
      <c r="F411" s="96"/>
      <c r="G411" s="141"/>
      <c r="H411" s="96"/>
      <c r="I411" s="96"/>
      <c r="J411" s="96"/>
      <c r="K411" s="96"/>
      <c r="L411" s="96"/>
      <c r="M411" s="96"/>
      <c r="N411" s="96"/>
      <c r="O411" s="96"/>
      <c r="P411" s="96"/>
      <c r="Q411" s="96"/>
      <c r="R411" s="96"/>
      <c r="S411" s="96"/>
      <c r="T411" s="142"/>
      <c r="U411" s="142"/>
      <c r="V411" s="96"/>
      <c r="W411" s="96"/>
      <c r="X411" s="96"/>
      <c r="Y411" s="96"/>
      <c r="Z411" s="96"/>
      <c r="AA411" s="96"/>
      <c r="AB411" s="142"/>
      <c r="AC411" s="96"/>
      <c r="AD411" s="96"/>
      <c r="AE411" s="96"/>
      <c r="AF411" s="96"/>
      <c r="AG411" s="96"/>
      <c r="AH411" s="96"/>
    </row>
    <row r="412" spans="1:34" ht="15.75" customHeight="1">
      <c r="A412" s="96"/>
      <c r="B412" s="96"/>
      <c r="C412" s="96"/>
      <c r="D412" s="96"/>
      <c r="E412" s="96"/>
      <c r="F412" s="96"/>
      <c r="G412" s="141"/>
      <c r="H412" s="96"/>
      <c r="I412" s="96"/>
      <c r="J412" s="96"/>
      <c r="K412" s="96"/>
      <c r="L412" s="96"/>
      <c r="M412" s="96"/>
      <c r="N412" s="96"/>
      <c r="O412" s="96"/>
      <c r="P412" s="96"/>
      <c r="Q412" s="96"/>
      <c r="R412" s="96"/>
      <c r="S412" s="96"/>
      <c r="T412" s="142"/>
      <c r="U412" s="142"/>
      <c r="V412" s="96"/>
      <c r="W412" s="96"/>
      <c r="X412" s="96"/>
      <c r="Y412" s="96"/>
      <c r="Z412" s="96"/>
      <c r="AA412" s="96"/>
      <c r="AB412" s="142"/>
      <c r="AC412" s="96"/>
      <c r="AD412" s="96"/>
      <c r="AE412" s="96"/>
      <c r="AF412" s="96"/>
      <c r="AG412" s="96"/>
      <c r="AH412" s="96"/>
    </row>
    <row r="413" spans="1:34" ht="15.75" customHeight="1">
      <c r="A413" s="96"/>
      <c r="B413" s="96"/>
      <c r="C413" s="96"/>
      <c r="D413" s="96"/>
      <c r="E413" s="96"/>
      <c r="F413" s="96"/>
      <c r="G413" s="141"/>
      <c r="H413" s="96"/>
      <c r="I413" s="96"/>
      <c r="J413" s="96"/>
      <c r="K413" s="96"/>
      <c r="L413" s="96"/>
      <c r="M413" s="96"/>
      <c r="N413" s="96"/>
      <c r="O413" s="96"/>
      <c r="P413" s="96"/>
      <c r="Q413" s="96"/>
      <c r="R413" s="96"/>
      <c r="S413" s="96"/>
      <c r="T413" s="142"/>
      <c r="U413" s="142"/>
      <c r="V413" s="96"/>
      <c r="W413" s="96"/>
      <c r="X413" s="96"/>
      <c r="Y413" s="96"/>
      <c r="Z413" s="96"/>
      <c r="AA413" s="96"/>
      <c r="AB413" s="142"/>
      <c r="AC413" s="96"/>
      <c r="AD413" s="96"/>
      <c r="AE413" s="96"/>
      <c r="AF413" s="96"/>
      <c r="AG413" s="96"/>
      <c r="AH413" s="96"/>
    </row>
    <row r="414" spans="1:34" ht="15.75" customHeight="1">
      <c r="A414" s="96"/>
      <c r="B414" s="96"/>
      <c r="C414" s="96"/>
      <c r="D414" s="96"/>
      <c r="E414" s="96"/>
      <c r="F414" s="96"/>
      <c r="G414" s="141"/>
      <c r="H414" s="96"/>
      <c r="I414" s="96"/>
      <c r="J414" s="96"/>
      <c r="K414" s="96"/>
      <c r="L414" s="96"/>
      <c r="M414" s="96"/>
      <c r="N414" s="96"/>
      <c r="O414" s="96"/>
      <c r="P414" s="96"/>
      <c r="Q414" s="96"/>
      <c r="R414" s="96"/>
      <c r="S414" s="96"/>
      <c r="T414" s="142"/>
      <c r="U414" s="142"/>
      <c r="V414" s="96"/>
      <c r="W414" s="96"/>
      <c r="X414" s="96"/>
      <c r="Y414" s="96"/>
      <c r="Z414" s="96"/>
      <c r="AA414" s="96"/>
      <c r="AB414" s="142"/>
      <c r="AC414" s="96"/>
      <c r="AD414" s="96"/>
      <c r="AE414" s="96"/>
      <c r="AF414" s="96"/>
      <c r="AG414" s="96"/>
      <c r="AH414" s="96"/>
    </row>
    <row r="415" spans="1:34" ht="15.75" customHeight="1">
      <c r="A415" s="96"/>
      <c r="B415" s="96"/>
      <c r="C415" s="96"/>
      <c r="D415" s="96"/>
      <c r="E415" s="96"/>
      <c r="F415" s="96"/>
      <c r="G415" s="141"/>
      <c r="H415" s="96"/>
      <c r="I415" s="96"/>
      <c r="J415" s="96"/>
      <c r="K415" s="96"/>
      <c r="L415" s="96"/>
      <c r="M415" s="96"/>
      <c r="N415" s="96"/>
      <c r="O415" s="96"/>
      <c r="P415" s="96"/>
      <c r="Q415" s="96"/>
      <c r="R415" s="96"/>
      <c r="S415" s="96"/>
      <c r="T415" s="142"/>
      <c r="U415" s="142"/>
      <c r="V415" s="96"/>
      <c r="W415" s="96"/>
      <c r="X415" s="96"/>
      <c r="Y415" s="96"/>
      <c r="Z415" s="96"/>
      <c r="AA415" s="96"/>
      <c r="AB415" s="142"/>
      <c r="AC415" s="96"/>
      <c r="AD415" s="96"/>
      <c r="AE415" s="96"/>
      <c r="AF415" s="96"/>
      <c r="AG415" s="96"/>
      <c r="AH415" s="96"/>
    </row>
    <row r="416" spans="1:34" ht="15.75" customHeight="1">
      <c r="A416" s="96"/>
      <c r="B416" s="96"/>
      <c r="C416" s="96"/>
      <c r="D416" s="96"/>
      <c r="E416" s="96"/>
      <c r="F416" s="96"/>
      <c r="G416" s="141"/>
      <c r="H416" s="96"/>
      <c r="I416" s="96"/>
      <c r="J416" s="96"/>
      <c r="K416" s="96"/>
      <c r="L416" s="96"/>
      <c r="M416" s="96"/>
      <c r="N416" s="96"/>
      <c r="O416" s="96"/>
      <c r="P416" s="96"/>
      <c r="Q416" s="96"/>
      <c r="R416" s="96"/>
      <c r="S416" s="96"/>
      <c r="T416" s="142"/>
      <c r="U416" s="142"/>
      <c r="V416" s="96"/>
      <c r="W416" s="96"/>
      <c r="X416" s="96"/>
      <c r="Y416" s="96"/>
      <c r="Z416" s="96"/>
      <c r="AA416" s="96"/>
      <c r="AB416" s="142"/>
      <c r="AC416" s="96"/>
      <c r="AD416" s="96"/>
      <c r="AE416" s="96"/>
      <c r="AF416" s="96"/>
      <c r="AG416" s="96"/>
      <c r="AH416" s="96"/>
    </row>
    <row r="417" spans="1:34" ht="15.75" customHeight="1">
      <c r="A417" s="96"/>
      <c r="B417" s="96"/>
      <c r="C417" s="96"/>
      <c r="D417" s="96"/>
      <c r="E417" s="96"/>
      <c r="F417" s="96"/>
      <c r="G417" s="141"/>
      <c r="H417" s="96"/>
      <c r="I417" s="96"/>
      <c r="J417" s="96"/>
      <c r="K417" s="96"/>
      <c r="L417" s="96"/>
      <c r="M417" s="96"/>
      <c r="N417" s="96"/>
      <c r="O417" s="96"/>
      <c r="P417" s="96"/>
      <c r="Q417" s="96"/>
      <c r="R417" s="96"/>
      <c r="S417" s="96"/>
      <c r="T417" s="142"/>
      <c r="U417" s="142"/>
      <c r="V417" s="96"/>
      <c r="W417" s="96"/>
      <c r="X417" s="96"/>
      <c r="Y417" s="96"/>
      <c r="Z417" s="96"/>
      <c r="AA417" s="96"/>
      <c r="AB417" s="142"/>
      <c r="AC417" s="96"/>
      <c r="AD417" s="96"/>
      <c r="AE417" s="96"/>
      <c r="AF417" s="96"/>
      <c r="AG417" s="96"/>
      <c r="AH417" s="96"/>
    </row>
    <row r="418" spans="1:34" ht="15.75" customHeight="1">
      <c r="A418" s="96"/>
      <c r="B418" s="96"/>
      <c r="C418" s="96"/>
      <c r="D418" s="96"/>
      <c r="E418" s="96"/>
      <c r="F418" s="96"/>
      <c r="G418" s="141"/>
      <c r="H418" s="96"/>
      <c r="I418" s="96"/>
      <c r="J418" s="96"/>
      <c r="K418" s="96"/>
      <c r="L418" s="96"/>
      <c r="M418" s="96"/>
      <c r="N418" s="96"/>
      <c r="O418" s="96"/>
      <c r="P418" s="96"/>
      <c r="Q418" s="96"/>
      <c r="R418" s="96"/>
      <c r="S418" s="96"/>
      <c r="T418" s="142"/>
      <c r="U418" s="142"/>
      <c r="V418" s="96"/>
      <c r="W418" s="96"/>
      <c r="X418" s="96"/>
      <c r="Y418" s="96"/>
      <c r="Z418" s="96"/>
      <c r="AA418" s="96"/>
      <c r="AB418" s="142"/>
      <c r="AC418" s="96"/>
      <c r="AD418" s="96"/>
      <c r="AE418" s="96"/>
      <c r="AF418" s="96"/>
      <c r="AG418" s="96"/>
      <c r="AH418" s="96"/>
    </row>
    <row r="419" spans="1:34" ht="15.75" customHeight="1">
      <c r="A419" s="96"/>
      <c r="B419" s="96"/>
      <c r="C419" s="96"/>
      <c r="D419" s="96"/>
      <c r="E419" s="96"/>
      <c r="F419" s="96"/>
      <c r="G419" s="141"/>
      <c r="H419" s="96"/>
      <c r="I419" s="96"/>
      <c r="J419" s="96"/>
      <c r="K419" s="96"/>
      <c r="L419" s="96"/>
      <c r="M419" s="96"/>
      <c r="N419" s="96"/>
      <c r="O419" s="96"/>
      <c r="P419" s="96"/>
      <c r="Q419" s="96"/>
      <c r="R419" s="96"/>
      <c r="S419" s="96"/>
      <c r="T419" s="142"/>
      <c r="U419" s="142"/>
      <c r="V419" s="96"/>
      <c r="W419" s="96"/>
      <c r="X419" s="96"/>
      <c r="Y419" s="96"/>
      <c r="Z419" s="96"/>
      <c r="AA419" s="96"/>
      <c r="AB419" s="142"/>
      <c r="AC419" s="96"/>
      <c r="AD419" s="96"/>
      <c r="AE419" s="96"/>
      <c r="AF419" s="96"/>
      <c r="AG419" s="96"/>
      <c r="AH419" s="96"/>
    </row>
    <row r="420" spans="1:34" ht="15.75" customHeight="1">
      <c r="A420" s="96"/>
      <c r="B420" s="96"/>
      <c r="C420" s="96"/>
      <c r="D420" s="96"/>
      <c r="E420" s="96"/>
      <c r="F420" s="96"/>
      <c r="G420" s="141"/>
      <c r="H420" s="96"/>
      <c r="I420" s="96"/>
      <c r="J420" s="96"/>
      <c r="K420" s="96"/>
      <c r="L420" s="96"/>
      <c r="M420" s="96"/>
      <c r="N420" s="96"/>
      <c r="O420" s="96"/>
      <c r="P420" s="96"/>
      <c r="Q420" s="96"/>
      <c r="R420" s="96"/>
      <c r="S420" s="96"/>
      <c r="T420" s="142"/>
      <c r="U420" s="142"/>
      <c r="V420" s="96"/>
      <c r="W420" s="96"/>
      <c r="X420" s="96"/>
      <c r="Y420" s="96"/>
      <c r="Z420" s="96"/>
      <c r="AA420" s="96"/>
      <c r="AB420" s="142"/>
      <c r="AC420" s="96"/>
      <c r="AD420" s="96"/>
      <c r="AE420" s="96"/>
      <c r="AF420" s="96"/>
      <c r="AG420" s="96"/>
      <c r="AH420" s="96"/>
    </row>
    <row r="421" spans="1:34" ht="15.75" customHeight="1">
      <c r="A421" s="96"/>
      <c r="B421" s="96"/>
      <c r="C421" s="96"/>
      <c r="D421" s="96"/>
      <c r="E421" s="96"/>
      <c r="F421" s="96"/>
      <c r="G421" s="141"/>
      <c r="H421" s="96"/>
      <c r="I421" s="96"/>
      <c r="J421" s="96"/>
      <c r="K421" s="96"/>
      <c r="L421" s="96"/>
      <c r="M421" s="96"/>
      <c r="N421" s="96"/>
      <c r="O421" s="96"/>
      <c r="P421" s="96"/>
      <c r="Q421" s="96"/>
      <c r="R421" s="96"/>
      <c r="S421" s="96"/>
      <c r="T421" s="142"/>
      <c r="U421" s="142"/>
      <c r="V421" s="96"/>
      <c r="W421" s="96"/>
      <c r="X421" s="96"/>
      <c r="Y421" s="96"/>
      <c r="Z421" s="96"/>
      <c r="AA421" s="96"/>
      <c r="AB421" s="142"/>
      <c r="AC421" s="96"/>
      <c r="AD421" s="96"/>
      <c r="AE421" s="96"/>
      <c r="AF421" s="96"/>
      <c r="AG421" s="96"/>
      <c r="AH421" s="96"/>
    </row>
    <row r="422" spans="1:34" ht="15.75" customHeight="1">
      <c r="A422" s="96"/>
      <c r="B422" s="96"/>
      <c r="C422" s="96"/>
      <c r="D422" s="96"/>
      <c r="E422" s="96"/>
      <c r="F422" s="96"/>
      <c r="G422" s="141"/>
      <c r="H422" s="96"/>
      <c r="I422" s="96"/>
      <c r="J422" s="96"/>
      <c r="K422" s="96"/>
      <c r="L422" s="96"/>
      <c r="M422" s="96"/>
      <c r="N422" s="96"/>
      <c r="O422" s="96"/>
      <c r="P422" s="96"/>
      <c r="Q422" s="96"/>
      <c r="R422" s="96"/>
      <c r="S422" s="96"/>
      <c r="T422" s="142"/>
      <c r="U422" s="142"/>
      <c r="V422" s="96"/>
      <c r="W422" s="96"/>
      <c r="X422" s="96"/>
      <c r="Y422" s="96"/>
      <c r="Z422" s="96"/>
      <c r="AA422" s="96"/>
      <c r="AB422" s="142"/>
      <c r="AC422" s="96"/>
      <c r="AD422" s="96"/>
      <c r="AE422" s="96"/>
      <c r="AF422" s="96"/>
      <c r="AG422" s="96"/>
      <c r="AH422" s="96"/>
    </row>
    <row r="423" spans="1:34" ht="15.75" customHeight="1">
      <c r="A423" s="96"/>
      <c r="B423" s="96"/>
      <c r="C423" s="96"/>
      <c r="D423" s="96"/>
      <c r="E423" s="96"/>
      <c r="F423" s="96"/>
      <c r="G423" s="141"/>
      <c r="H423" s="96"/>
      <c r="I423" s="96"/>
      <c r="J423" s="96"/>
      <c r="K423" s="96"/>
      <c r="L423" s="96"/>
      <c r="M423" s="96"/>
      <c r="N423" s="96"/>
      <c r="O423" s="96"/>
      <c r="P423" s="96"/>
      <c r="Q423" s="96"/>
      <c r="R423" s="96"/>
      <c r="S423" s="96"/>
      <c r="T423" s="142"/>
      <c r="U423" s="142"/>
      <c r="V423" s="96"/>
      <c r="W423" s="96"/>
      <c r="X423" s="96"/>
      <c r="Y423" s="96"/>
      <c r="Z423" s="96"/>
      <c r="AA423" s="96"/>
      <c r="AB423" s="142"/>
      <c r="AC423" s="96"/>
      <c r="AD423" s="96"/>
      <c r="AE423" s="96"/>
      <c r="AF423" s="96"/>
      <c r="AG423" s="96"/>
      <c r="AH423" s="96"/>
    </row>
    <row r="424" spans="1:34" ht="15.75" customHeight="1">
      <c r="A424" s="96"/>
      <c r="B424" s="96"/>
      <c r="C424" s="96"/>
      <c r="D424" s="96"/>
      <c r="E424" s="96"/>
      <c r="F424" s="96"/>
      <c r="G424" s="141"/>
      <c r="H424" s="96"/>
      <c r="I424" s="96"/>
      <c r="J424" s="96"/>
      <c r="K424" s="96"/>
      <c r="L424" s="96"/>
      <c r="M424" s="96"/>
      <c r="N424" s="96"/>
      <c r="O424" s="96"/>
      <c r="P424" s="96"/>
      <c r="Q424" s="96"/>
      <c r="R424" s="96"/>
      <c r="S424" s="96"/>
      <c r="T424" s="142"/>
      <c r="U424" s="142"/>
      <c r="V424" s="96"/>
      <c r="W424" s="96"/>
      <c r="X424" s="96"/>
      <c r="Y424" s="96"/>
      <c r="Z424" s="96"/>
      <c r="AA424" s="96"/>
      <c r="AB424" s="142"/>
      <c r="AC424" s="96"/>
      <c r="AD424" s="96"/>
      <c r="AE424" s="96"/>
      <c r="AF424" s="96"/>
      <c r="AG424" s="96"/>
      <c r="AH424" s="96"/>
    </row>
    <row r="425" spans="1:34" ht="15.75" customHeight="1">
      <c r="A425" s="96"/>
      <c r="B425" s="96"/>
      <c r="C425" s="96"/>
      <c r="D425" s="96"/>
      <c r="E425" s="96"/>
      <c r="F425" s="96"/>
      <c r="G425" s="141"/>
      <c r="H425" s="96"/>
      <c r="I425" s="96"/>
      <c r="J425" s="96"/>
      <c r="K425" s="96"/>
      <c r="L425" s="96"/>
      <c r="M425" s="96"/>
      <c r="N425" s="96"/>
      <c r="O425" s="96"/>
      <c r="P425" s="96"/>
      <c r="Q425" s="96"/>
      <c r="R425" s="96"/>
      <c r="S425" s="96"/>
      <c r="T425" s="142"/>
      <c r="U425" s="142"/>
      <c r="V425" s="96"/>
      <c r="W425" s="96"/>
      <c r="X425" s="96"/>
      <c r="Y425" s="96"/>
      <c r="Z425" s="96"/>
      <c r="AA425" s="96"/>
      <c r="AB425" s="142"/>
      <c r="AC425" s="96"/>
      <c r="AD425" s="96"/>
      <c r="AE425" s="96"/>
      <c r="AF425" s="96"/>
      <c r="AG425" s="96"/>
      <c r="AH425" s="96"/>
    </row>
    <row r="426" spans="1:34" ht="15.75" customHeight="1">
      <c r="A426" s="96"/>
      <c r="B426" s="96"/>
      <c r="C426" s="96"/>
      <c r="D426" s="96"/>
      <c r="E426" s="96"/>
      <c r="F426" s="96"/>
      <c r="G426" s="141"/>
      <c r="H426" s="96"/>
      <c r="I426" s="96"/>
      <c r="J426" s="96"/>
      <c r="K426" s="96"/>
      <c r="L426" s="96"/>
      <c r="M426" s="96"/>
      <c r="N426" s="96"/>
      <c r="O426" s="96"/>
      <c r="P426" s="96"/>
      <c r="Q426" s="96"/>
      <c r="R426" s="96"/>
      <c r="S426" s="96"/>
      <c r="T426" s="142"/>
      <c r="U426" s="142"/>
      <c r="V426" s="96"/>
      <c r="W426" s="96"/>
      <c r="X426" s="96"/>
      <c r="Y426" s="96"/>
      <c r="Z426" s="96"/>
      <c r="AA426" s="96"/>
      <c r="AB426" s="142"/>
      <c r="AC426" s="96"/>
      <c r="AD426" s="96"/>
      <c r="AE426" s="96"/>
      <c r="AF426" s="96"/>
      <c r="AG426" s="96"/>
      <c r="AH426" s="96"/>
    </row>
    <row r="427" spans="1:34" ht="15.75" customHeight="1">
      <c r="A427" s="96"/>
      <c r="B427" s="96"/>
      <c r="C427" s="96"/>
      <c r="D427" s="96"/>
      <c r="E427" s="96"/>
      <c r="F427" s="96"/>
      <c r="G427" s="141"/>
      <c r="H427" s="96"/>
      <c r="I427" s="96"/>
      <c r="J427" s="96"/>
      <c r="K427" s="96"/>
      <c r="L427" s="96"/>
      <c r="M427" s="96"/>
      <c r="N427" s="96"/>
      <c r="O427" s="96"/>
      <c r="P427" s="96"/>
      <c r="Q427" s="96"/>
      <c r="R427" s="96"/>
      <c r="S427" s="96"/>
      <c r="T427" s="142"/>
      <c r="U427" s="142"/>
      <c r="V427" s="96"/>
      <c r="W427" s="96"/>
      <c r="X427" s="96"/>
      <c r="Y427" s="96"/>
      <c r="Z427" s="96"/>
      <c r="AA427" s="96"/>
      <c r="AB427" s="142"/>
      <c r="AC427" s="96"/>
      <c r="AD427" s="96"/>
      <c r="AE427" s="96"/>
      <c r="AF427" s="96"/>
      <c r="AG427" s="96"/>
      <c r="AH427" s="96"/>
    </row>
    <row r="428" spans="1:34" ht="15.75" customHeight="1">
      <c r="A428" s="96"/>
      <c r="B428" s="96"/>
      <c r="C428" s="96"/>
      <c r="D428" s="96"/>
      <c r="E428" s="96"/>
      <c r="F428" s="96"/>
      <c r="G428" s="141"/>
      <c r="H428" s="96"/>
      <c r="I428" s="96"/>
      <c r="J428" s="96"/>
      <c r="K428" s="96"/>
      <c r="L428" s="96"/>
      <c r="M428" s="96"/>
      <c r="N428" s="96"/>
      <c r="O428" s="96"/>
      <c r="P428" s="96"/>
      <c r="Q428" s="96"/>
      <c r="R428" s="96"/>
      <c r="S428" s="96"/>
      <c r="T428" s="142"/>
      <c r="U428" s="142"/>
      <c r="V428" s="96"/>
      <c r="W428" s="96"/>
      <c r="X428" s="96"/>
      <c r="Y428" s="96"/>
      <c r="Z428" s="96"/>
      <c r="AA428" s="96"/>
      <c r="AB428" s="142"/>
      <c r="AC428" s="96"/>
      <c r="AD428" s="96"/>
      <c r="AE428" s="96"/>
      <c r="AF428" s="96"/>
      <c r="AG428" s="96"/>
      <c r="AH428" s="96"/>
    </row>
    <row r="429" spans="1:34" ht="15.75" customHeight="1">
      <c r="A429" s="96"/>
      <c r="B429" s="96"/>
      <c r="C429" s="96"/>
      <c r="D429" s="96"/>
      <c r="E429" s="96"/>
      <c r="F429" s="96"/>
      <c r="G429" s="141"/>
      <c r="H429" s="96"/>
      <c r="I429" s="96"/>
      <c r="J429" s="96"/>
      <c r="K429" s="96"/>
      <c r="L429" s="96"/>
      <c r="M429" s="96"/>
      <c r="N429" s="96"/>
      <c r="O429" s="96"/>
      <c r="P429" s="96"/>
      <c r="Q429" s="96"/>
      <c r="R429" s="96"/>
      <c r="S429" s="96"/>
      <c r="T429" s="142"/>
      <c r="U429" s="142"/>
      <c r="V429" s="96"/>
      <c r="W429" s="96"/>
      <c r="X429" s="96"/>
      <c r="Y429" s="96"/>
      <c r="Z429" s="96"/>
      <c r="AA429" s="96"/>
      <c r="AB429" s="142"/>
      <c r="AC429" s="96"/>
      <c r="AD429" s="96"/>
      <c r="AE429" s="96"/>
      <c r="AF429" s="96"/>
      <c r="AG429" s="96"/>
      <c r="AH429" s="96"/>
    </row>
    <row r="430" spans="1:34" ht="15.75" customHeight="1">
      <c r="A430" s="96"/>
      <c r="B430" s="96"/>
      <c r="C430" s="96"/>
      <c r="D430" s="96"/>
      <c r="E430" s="96"/>
      <c r="F430" s="96"/>
      <c r="G430" s="141"/>
      <c r="H430" s="96"/>
      <c r="I430" s="96"/>
      <c r="J430" s="96"/>
      <c r="K430" s="96"/>
      <c r="L430" s="96"/>
      <c r="M430" s="96"/>
      <c r="N430" s="96"/>
      <c r="O430" s="96"/>
      <c r="P430" s="96"/>
      <c r="Q430" s="96"/>
      <c r="R430" s="96"/>
      <c r="S430" s="96"/>
      <c r="T430" s="142"/>
      <c r="U430" s="142"/>
      <c r="V430" s="96"/>
      <c r="W430" s="96"/>
      <c r="X430" s="96"/>
      <c r="Y430" s="96"/>
      <c r="Z430" s="96"/>
      <c r="AA430" s="96"/>
      <c r="AB430" s="142"/>
      <c r="AC430" s="96"/>
      <c r="AD430" s="96"/>
      <c r="AE430" s="96"/>
      <c r="AF430" s="96"/>
      <c r="AG430" s="96"/>
      <c r="AH430" s="96"/>
    </row>
    <row r="431" spans="1:34" ht="15.75" customHeight="1">
      <c r="A431" s="96"/>
      <c r="B431" s="96"/>
      <c r="C431" s="96"/>
      <c r="D431" s="96"/>
      <c r="E431" s="96"/>
      <c r="F431" s="96"/>
      <c r="G431" s="141"/>
      <c r="H431" s="96"/>
      <c r="I431" s="96"/>
      <c r="J431" s="96"/>
      <c r="K431" s="96"/>
      <c r="L431" s="96"/>
      <c r="M431" s="96"/>
      <c r="N431" s="96"/>
      <c r="O431" s="96"/>
      <c r="P431" s="96"/>
      <c r="Q431" s="96"/>
      <c r="R431" s="96"/>
      <c r="S431" s="96"/>
      <c r="T431" s="142"/>
      <c r="U431" s="142"/>
      <c r="V431" s="96"/>
      <c r="W431" s="96"/>
      <c r="X431" s="96"/>
      <c r="Y431" s="96"/>
      <c r="Z431" s="96"/>
      <c r="AA431" s="96"/>
      <c r="AB431" s="142"/>
      <c r="AC431" s="96"/>
      <c r="AD431" s="96"/>
      <c r="AE431" s="96"/>
      <c r="AF431" s="96"/>
      <c r="AG431" s="96"/>
      <c r="AH431" s="96"/>
    </row>
    <row r="432" spans="1:34" ht="15.75" customHeight="1">
      <c r="A432" s="96"/>
      <c r="B432" s="96"/>
      <c r="C432" s="96"/>
      <c r="D432" s="96"/>
      <c r="E432" s="96"/>
      <c r="F432" s="96"/>
      <c r="G432" s="141"/>
      <c r="H432" s="96"/>
      <c r="I432" s="96"/>
      <c r="J432" s="96"/>
      <c r="K432" s="96"/>
      <c r="L432" s="96"/>
      <c r="M432" s="96"/>
      <c r="N432" s="96"/>
      <c r="O432" s="96"/>
      <c r="P432" s="96"/>
      <c r="Q432" s="96"/>
      <c r="R432" s="96"/>
      <c r="S432" s="96"/>
      <c r="T432" s="142"/>
      <c r="U432" s="142"/>
      <c r="V432" s="96"/>
      <c r="W432" s="96"/>
      <c r="X432" s="96"/>
      <c r="Y432" s="96"/>
      <c r="Z432" s="96"/>
      <c r="AA432" s="96"/>
      <c r="AB432" s="142"/>
      <c r="AC432" s="96"/>
      <c r="AD432" s="96"/>
      <c r="AE432" s="96"/>
      <c r="AF432" s="96"/>
      <c r="AG432" s="96"/>
      <c r="AH432" s="96"/>
    </row>
    <row r="433" spans="1:34" ht="15.75" customHeight="1">
      <c r="A433" s="96"/>
      <c r="B433" s="96"/>
      <c r="C433" s="96"/>
      <c r="D433" s="96"/>
      <c r="E433" s="96"/>
      <c r="F433" s="96"/>
      <c r="G433" s="141"/>
      <c r="H433" s="96"/>
      <c r="I433" s="96"/>
      <c r="J433" s="96"/>
      <c r="K433" s="96"/>
      <c r="L433" s="96"/>
      <c r="M433" s="96"/>
      <c r="N433" s="96"/>
      <c r="O433" s="96"/>
      <c r="P433" s="96"/>
      <c r="Q433" s="96"/>
      <c r="R433" s="96"/>
      <c r="S433" s="96"/>
      <c r="T433" s="142"/>
      <c r="U433" s="142"/>
      <c r="V433" s="96"/>
      <c r="W433" s="96"/>
      <c r="X433" s="96"/>
      <c r="Y433" s="96"/>
      <c r="Z433" s="96"/>
      <c r="AA433" s="96"/>
      <c r="AB433" s="142"/>
      <c r="AC433" s="96"/>
      <c r="AD433" s="96"/>
      <c r="AE433" s="96"/>
      <c r="AF433" s="96"/>
      <c r="AG433" s="96"/>
      <c r="AH433" s="96"/>
    </row>
    <row r="434" spans="1:34" ht="15.75" customHeight="1">
      <c r="A434" s="96"/>
      <c r="B434" s="96"/>
      <c r="C434" s="96"/>
      <c r="D434" s="96"/>
      <c r="E434" s="96"/>
      <c r="F434" s="96"/>
      <c r="G434" s="141"/>
      <c r="H434" s="96"/>
      <c r="I434" s="96"/>
      <c r="J434" s="96"/>
      <c r="K434" s="96"/>
      <c r="L434" s="96"/>
      <c r="M434" s="96"/>
      <c r="N434" s="96"/>
      <c r="O434" s="96"/>
      <c r="P434" s="96"/>
      <c r="Q434" s="96"/>
      <c r="R434" s="96"/>
      <c r="S434" s="96"/>
      <c r="T434" s="142"/>
      <c r="U434" s="142"/>
      <c r="V434" s="96"/>
      <c r="W434" s="96"/>
      <c r="X434" s="96"/>
      <c r="Y434" s="96"/>
      <c r="Z434" s="96"/>
      <c r="AA434" s="96"/>
      <c r="AB434" s="142"/>
      <c r="AC434" s="96"/>
      <c r="AD434" s="96"/>
      <c r="AE434" s="96"/>
      <c r="AF434" s="96"/>
      <c r="AG434" s="96"/>
      <c r="AH434" s="96"/>
    </row>
    <row r="435" spans="1:34" ht="15.75" customHeight="1">
      <c r="A435" s="96"/>
      <c r="B435" s="96"/>
      <c r="C435" s="96"/>
      <c r="D435" s="96"/>
      <c r="E435" s="96"/>
      <c r="F435" s="96"/>
      <c r="G435" s="141"/>
      <c r="H435" s="96"/>
      <c r="I435" s="96"/>
      <c r="J435" s="96"/>
      <c r="K435" s="96"/>
      <c r="L435" s="96"/>
      <c r="M435" s="96"/>
      <c r="N435" s="96"/>
      <c r="O435" s="96"/>
      <c r="P435" s="96"/>
      <c r="Q435" s="96"/>
      <c r="R435" s="96"/>
      <c r="S435" s="96"/>
      <c r="T435" s="142"/>
      <c r="U435" s="142"/>
      <c r="V435" s="96"/>
      <c r="W435" s="96"/>
      <c r="X435" s="96"/>
      <c r="Y435" s="96"/>
      <c r="Z435" s="96"/>
      <c r="AA435" s="96"/>
      <c r="AB435" s="142"/>
      <c r="AC435" s="96"/>
      <c r="AD435" s="96"/>
      <c r="AE435" s="96"/>
      <c r="AF435" s="96"/>
      <c r="AG435" s="96"/>
      <c r="AH435" s="96"/>
    </row>
    <row r="436" spans="1:34" ht="15.75" customHeight="1">
      <c r="A436" s="96"/>
      <c r="B436" s="96"/>
      <c r="C436" s="96"/>
      <c r="D436" s="96"/>
      <c r="E436" s="96"/>
      <c r="F436" s="96"/>
      <c r="G436" s="141"/>
      <c r="H436" s="96"/>
      <c r="I436" s="96"/>
      <c r="J436" s="96"/>
      <c r="K436" s="96"/>
      <c r="L436" s="96"/>
      <c r="M436" s="96"/>
      <c r="N436" s="96"/>
      <c r="O436" s="96"/>
      <c r="P436" s="96"/>
      <c r="Q436" s="96"/>
      <c r="R436" s="96"/>
      <c r="S436" s="96"/>
      <c r="T436" s="142"/>
      <c r="U436" s="142"/>
      <c r="V436" s="96"/>
      <c r="W436" s="96"/>
      <c r="X436" s="96"/>
      <c r="Y436" s="96"/>
      <c r="Z436" s="96"/>
      <c r="AA436" s="96"/>
      <c r="AB436" s="142"/>
      <c r="AC436" s="96"/>
      <c r="AD436" s="96"/>
      <c r="AE436" s="96"/>
      <c r="AF436" s="96"/>
      <c r="AG436" s="96"/>
      <c r="AH436" s="96"/>
    </row>
    <row r="437" spans="1:34" ht="15.75" customHeight="1">
      <c r="A437" s="96"/>
      <c r="B437" s="96"/>
      <c r="C437" s="96"/>
      <c r="D437" s="96"/>
      <c r="E437" s="96"/>
      <c r="F437" s="96"/>
      <c r="G437" s="141"/>
      <c r="H437" s="96"/>
      <c r="I437" s="96"/>
      <c r="J437" s="96"/>
      <c r="K437" s="96"/>
      <c r="L437" s="96"/>
      <c r="M437" s="96"/>
      <c r="N437" s="96"/>
      <c r="O437" s="96"/>
      <c r="P437" s="96"/>
      <c r="Q437" s="96"/>
      <c r="R437" s="96"/>
      <c r="S437" s="96"/>
      <c r="T437" s="142"/>
      <c r="U437" s="142"/>
      <c r="V437" s="96"/>
      <c r="W437" s="96"/>
      <c r="X437" s="96"/>
      <c r="Y437" s="96"/>
      <c r="Z437" s="96"/>
      <c r="AA437" s="96"/>
      <c r="AB437" s="142"/>
      <c r="AC437" s="96"/>
      <c r="AD437" s="96"/>
      <c r="AE437" s="96"/>
      <c r="AF437" s="96"/>
      <c r="AG437" s="96"/>
      <c r="AH437" s="96"/>
    </row>
    <row r="438" spans="1:34" ht="15.75" customHeight="1">
      <c r="A438" s="96"/>
      <c r="B438" s="96"/>
      <c r="C438" s="96"/>
      <c r="D438" s="96"/>
      <c r="E438" s="96"/>
      <c r="F438" s="96"/>
      <c r="G438" s="141"/>
      <c r="H438" s="96"/>
      <c r="I438" s="96"/>
      <c r="J438" s="96"/>
      <c r="K438" s="96"/>
      <c r="L438" s="96"/>
      <c r="M438" s="96"/>
      <c r="N438" s="96"/>
      <c r="O438" s="96"/>
      <c r="P438" s="96"/>
      <c r="Q438" s="96"/>
      <c r="R438" s="96"/>
      <c r="S438" s="96"/>
      <c r="T438" s="142"/>
      <c r="U438" s="142"/>
      <c r="V438" s="96"/>
      <c r="W438" s="96"/>
      <c r="X438" s="96"/>
      <c r="Y438" s="96"/>
      <c r="Z438" s="96"/>
      <c r="AA438" s="96"/>
      <c r="AB438" s="142"/>
      <c r="AC438" s="96"/>
      <c r="AD438" s="96"/>
      <c r="AE438" s="96"/>
      <c r="AF438" s="96"/>
      <c r="AG438" s="96"/>
      <c r="AH438" s="96"/>
    </row>
    <row r="439" spans="1:34" ht="15.75" customHeight="1">
      <c r="A439" s="96"/>
      <c r="B439" s="96"/>
      <c r="C439" s="96"/>
      <c r="D439" s="96"/>
      <c r="E439" s="96"/>
      <c r="F439" s="96"/>
      <c r="G439" s="141"/>
      <c r="H439" s="96"/>
      <c r="I439" s="96"/>
      <c r="J439" s="96"/>
      <c r="K439" s="96"/>
      <c r="L439" s="96"/>
      <c r="M439" s="96"/>
      <c r="N439" s="96"/>
      <c r="O439" s="96"/>
      <c r="P439" s="96"/>
      <c r="Q439" s="96"/>
      <c r="R439" s="96"/>
      <c r="S439" s="96"/>
      <c r="T439" s="142"/>
      <c r="U439" s="142"/>
      <c r="V439" s="96"/>
      <c r="W439" s="96"/>
      <c r="X439" s="96"/>
      <c r="Y439" s="96"/>
      <c r="Z439" s="96"/>
      <c r="AA439" s="96"/>
      <c r="AB439" s="142"/>
      <c r="AC439" s="96"/>
      <c r="AD439" s="96"/>
      <c r="AE439" s="96"/>
      <c r="AF439" s="96"/>
      <c r="AG439" s="96"/>
      <c r="AH439" s="96"/>
    </row>
    <row r="440" spans="1:34" ht="15.75" customHeight="1">
      <c r="A440" s="96"/>
      <c r="B440" s="96"/>
      <c r="C440" s="96"/>
      <c r="D440" s="96"/>
      <c r="E440" s="96"/>
      <c r="F440" s="96"/>
      <c r="G440" s="141"/>
      <c r="H440" s="96"/>
      <c r="I440" s="96"/>
      <c r="J440" s="96"/>
      <c r="K440" s="96"/>
      <c r="L440" s="96"/>
      <c r="M440" s="96"/>
      <c r="N440" s="96"/>
      <c r="O440" s="96"/>
      <c r="P440" s="96"/>
      <c r="Q440" s="96"/>
      <c r="R440" s="96"/>
      <c r="S440" s="96"/>
      <c r="T440" s="142"/>
      <c r="U440" s="142"/>
      <c r="V440" s="96"/>
      <c r="W440" s="96"/>
      <c r="X440" s="96"/>
      <c r="Y440" s="96"/>
      <c r="Z440" s="96"/>
      <c r="AA440" s="96"/>
      <c r="AB440" s="142"/>
      <c r="AC440" s="96"/>
      <c r="AD440" s="96"/>
      <c r="AE440" s="96"/>
      <c r="AF440" s="96"/>
      <c r="AG440" s="96"/>
      <c r="AH440" s="96"/>
    </row>
    <row r="441" spans="1:34" ht="15.75" customHeight="1">
      <c r="A441" s="96"/>
      <c r="B441" s="96"/>
      <c r="C441" s="96"/>
      <c r="D441" s="96"/>
      <c r="E441" s="96"/>
      <c r="F441" s="96"/>
      <c r="G441" s="141"/>
      <c r="H441" s="96"/>
      <c r="I441" s="96"/>
      <c r="J441" s="96"/>
      <c r="K441" s="96"/>
      <c r="L441" s="96"/>
      <c r="M441" s="96"/>
      <c r="N441" s="96"/>
      <c r="O441" s="96"/>
      <c r="P441" s="96"/>
      <c r="Q441" s="96"/>
      <c r="R441" s="96"/>
      <c r="S441" s="96"/>
      <c r="T441" s="142"/>
      <c r="U441" s="142"/>
      <c r="V441" s="96"/>
      <c r="W441" s="96"/>
      <c r="X441" s="96"/>
      <c r="Y441" s="96"/>
      <c r="Z441" s="96"/>
      <c r="AA441" s="96"/>
      <c r="AB441" s="142"/>
      <c r="AC441" s="96"/>
      <c r="AD441" s="96"/>
      <c r="AE441" s="96"/>
      <c r="AF441" s="96"/>
      <c r="AG441" s="96"/>
      <c r="AH441" s="96"/>
    </row>
    <row r="442" spans="1:34" ht="15.75" customHeight="1">
      <c r="A442" s="96"/>
      <c r="B442" s="96"/>
      <c r="C442" s="96"/>
      <c r="D442" s="96"/>
      <c r="E442" s="96"/>
      <c r="F442" s="96"/>
      <c r="G442" s="141"/>
      <c r="H442" s="96"/>
      <c r="I442" s="96"/>
      <c r="J442" s="96"/>
      <c r="K442" s="96"/>
      <c r="L442" s="96"/>
      <c r="M442" s="96"/>
      <c r="N442" s="96"/>
      <c r="O442" s="96"/>
      <c r="P442" s="96"/>
      <c r="Q442" s="96"/>
      <c r="R442" s="96"/>
      <c r="S442" s="96"/>
      <c r="T442" s="142"/>
      <c r="U442" s="142"/>
      <c r="V442" s="96"/>
      <c r="W442" s="96"/>
      <c r="X442" s="96"/>
      <c r="Y442" s="96"/>
      <c r="Z442" s="96"/>
      <c r="AA442" s="96"/>
      <c r="AB442" s="142"/>
      <c r="AC442" s="96"/>
      <c r="AD442" s="96"/>
      <c r="AE442" s="96"/>
      <c r="AF442" s="96"/>
      <c r="AG442" s="96"/>
      <c r="AH442" s="96"/>
    </row>
    <row r="443" spans="1:34" ht="15.75" customHeight="1">
      <c r="A443" s="96"/>
      <c r="B443" s="96"/>
      <c r="C443" s="96"/>
      <c r="D443" s="96"/>
      <c r="E443" s="96"/>
      <c r="F443" s="96"/>
      <c r="G443" s="141"/>
      <c r="H443" s="96"/>
      <c r="I443" s="96"/>
      <c r="J443" s="96"/>
      <c r="K443" s="96"/>
      <c r="L443" s="96"/>
      <c r="M443" s="96"/>
      <c r="N443" s="96"/>
      <c r="O443" s="96"/>
      <c r="P443" s="96"/>
      <c r="Q443" s="96"/>
      <c r="R443" s="96"/>
      <c r="S443" s="96"/>
      <c r="T443" s="142"/>
      <c r="U443" s="142"/>
      <c r="V443" s="96"/>
      <c r="W443" s="96"/>
      <c r="X443" s="96"/>
      <c r="Y443" s="96"/>
      <c r="Z443" s="96"/>
      <c r="AA443" s="96"/>
      <c r="AB443" s="142"/>
      <c r="AC443" s="96"/>
      <c r="AD443" s="96"/>
      <c r="AE443" s="96"/>
      <c r="AF443" s="96"/>
      <c r="AG443" s="96"/>
      <c r="AH443" s="96"/>
    </row>
    <row r="444" spans="1:34" ht="15.75" customHeight="1">
      <c r="A444" s="96"/>
      <c r="B444" s="96"/>
      <c r="C444" s="96"/>
      <c r="D444" s="96"/>
      <c r="E444" s="96"/>
      <c r="F444" s="96"/>
      <c r="G444" s="141"/>
      <c r="H444" s="96"/>
      <c r="I444" s="96"/>
      <c r="J444" s="96"/>
      <c r="K444" s="96"/>
      <c r="L444" s="96"/>
      <c r="M444" s="96"/>
      <c r="N444" s="96"/>
      <c r="O444" s="96"/>
      <c r="P444" s="96"/>
      <c r="Q444" s="96"/>
      <c r="R444" s="96"/>
      <c r="S444" s="96"/>
      <c r="T444" s="142"/>
      <c r="U444" s="142"/>
      <c r="V444" s="96"/>
      <c r="W444" s="96"/>
      <c r="X444" s="96"/>
      <c r="Y444" s="96"/>
      <c r="Z444" s="96"/>
      <c r="AA444" s="96"/>
      <c r="AB444" s="142"/>
      <c r="AC444" s="96"/>
      <c r="AD444" s="96"/>
      <c r="AE444" s="96"/>
      <c r="AF444" s="96"/>
      <c r="AG444" s="96"/>
      <c r="AH444" s="96"/>
    </row>
    <row r="445" spans="1:34" ht="15.75" customHeight="1">
      <c r="A445" s="96"/>
      <c r="B445" s="96"/>
      <c r="C445" s="96"/>
      <c r="D445" s="96"/>
      <c r="E445" s="96"/>
      <c r="F445" s="96"/>
      <c r="G445" s="141"/>
      <c r="H445" s="96"/>
      <c r="I445" s="96"/>
      <c r="J445" s="96"/>
      <c r="K445" s="96"/>
      <c r="L445" s="96"/>
      <c r="M445" s="96"/>
      <c r="N445" s="96"/>
      <c r="O445" s="96"/>
      <c r="P445" s="96"/>
      <c r="Q445" s="96"/>
      <c r="R445" s="96"/>
      <c r="S445" s="96"/>
      <c r="T445" s="142"/>
      <c r="U445" s="142"/>
      <c r="V445" s="96"/>
      <c r="W445" s="96"/>
      <c r="X445" s="96"/>
      <c r="Y445" s="96"/>
      <c r="Z445" s="96"/>
      <c r="AA445" s="96"/>
      <c r="AB445" s="142"/>
      <c r="AC445" s="96"/>
      <c r="AD445" s="96"/>
      <c r="AE445" s="96"/>
      <c r="AF445" s="96"/>
      <c r="AG445" s="96"/>
      <c r="AH445" s="96"/>
    </row>
    <row r="446" spans="1:34" ht="15.75" customHeight="1">
      <c r="A446" s="96"/>
      <c r="B446" s="96"/>
      <c r="C446" s="96"/>
      <c r="D446" s="96"/>
      <c r="E446" s="96"/>
      <c r="F446" s="96"/>
      <c r="G446" s="141"/>
      <c r="H446" s="96"/>
      <c r="I446" s="96"/>
      <c r="J446" s="96"/>
      <c r="K446" s="96"/>
      <c r="L446" s="96"/>
      <c r="M446" s="96"/>
      <c r="N446" s="96"/>
      <c r="O446" s="96"/>
      <c r="P446" s="96"/>
      <c r="Q446" s="96"/>
      <c r="R446" s="96"/>
      <c r="S446" s="96"/>
      <c r="T446" s="142"/>
      <c r="U446" s="142"/>
      <c r="V446" s="96"/>
      <c r="W446" s="96"/>
      <c r="X446" s="96"/>
      <c r="Y446" s="96"/>
      <c r="Z446" s="96"/>
      <c r="AA446" s="96"/>
      <c r="AB446" s="142"/>
      <c r="AC446" s="96"/>
      <c r="AD446" s="96"/>
      <c r="AE446" s="96"/>
      <c r="AF446" s="96"/>
      <c r="AG446" s="96"/>
      <c r="AH446" s="96"/>
    </row>
    <row r="447" spans="1:34" ht="15.75" customHeight="1">
      <c r="A447" s="96"/>
      <c r="B447" s="96"/>
      <c r="C447" s="96"/>
      <c r="D447" s="96"/>
      <c r="E447" s="96"/>
      <c r="F447" s="96"/>
      <c r="G447" s="141"/>
      <c r="H447" s="96"/>
      <c r="I447" s="96"/>
      <c r="J447" s="96"/>
      <c r="K447" s="96"/>
      <c r="L447" s="96"/>
      <c r="M447" s="96"/>
      <c r="N447" s="96"/>
      <c r="O447" s="96"/>
      <c r="P447" s="96"/>
      <c r="Q447" s="96"/>
      <c r="R447" s="96"/>
      <c r="S447" s="96"/>
      <c r="T447" s="142"/>
      <c r="U447" s="142"/>
      <c r="V447" s="96"/>
      <c r="W447" s="96"/>
      <c r="X447" s="96"/>
      <c r="Y447" s="96"/>
      <c r="Z447" s="96"/>
      <c r="AA447" s="96"/>
      <c r="AB447" s="142"/>
      <c r="AC447" s="96"/>
      <c r="AD447" s="96"/>
      <c r="AE447" s="96"/>
      <c r="AF447" s="96"/>
      <c r="AG447" s="96"/>
      <c r="AH447" s="96"/>
    </row>
    <row r="448" spans="1:34" ht="15.75" customHeight="1">
      <c r="A448" s="96"/>
      <c r="B448" s="96"/>
      <c r="C448" s="96"/>
      <c r="D448" s="96"/>
      <c r="E448" s="96"/>
      <c r="F448" s="96"/>
      <c r="G448" s="141"/>
      <c r="H448" s="96"/>
      <c r="I448" s="96"/>
      <c r="J448" s="96"/>
      <c r="K448" s="96"/>
      <c r="L448" s="96"/>
      <c r="M448" s="96"/>
      <c r="N448" s="96"/>
      <c r="O448" s="96"/>
      <c r="P448" s="96"/>
      <c r="Q448" s="96"/>
      <c r="R448" s="96"/>
      <c r="S448" s="96"/>
      <c r="T448" s="142"/>
      <c r="U448" s="142"/>
      <c r="V448" s="96"/>
      <c r="W448" s="96"/>
      <c r="X448" s="96"/>
      <c r="Y448" s="96"/>
      <c r="Z448" s="96"/>
      <c r="AA448" s="96"/>
      <c r="AB448" s="142"/>
      <c r="AC448" s="96"/>
      <c r="AD448" s="96"/>
      <c r="AE448" s="96"/>
      <c r="AF448" s="96"/>
      <c r="AG448" s="96"/>
      <c r="AH448" s="96"/>
    </row>
    <row r="449" spans="1:34" ht="15.75" customHeight="1">
      <c r="A449" s="96"/>
      <c r="B449" s="96"/>
      <c r="C449" s="96"/>
      <c r="D449" s="96"/>
      <c r="E449" s="96"/>
      <c r="F449" s="96"/>
      <c r="G449" s="141"/>
      <c r="H449" s="96"/>
      <c r="I449" s="96"/>
      <c r="J449" s="96"/>
      <c r="K449" s="96"/>
      <c r="L449" s="96"/>
      <c r="M449" s="96"/>
      <c r="N449" s="96"/>
      <c r="O449" s="96"/>
      <c r="P449" s="96"/>
      <c r="Q449" s="96"/>
      <c r="R449" s="96"/>
      <c r="S449" s="96"/>
      <c r="T449" s="142"/>
      <c r="U449" s="142"/>
      <c r="V449" s="96"/>
      <c r="W449" s="96"/>
      <c r="X449" s="96"/>
      <c r="Y449" s="96"/>
      <c r="Z449" s="96"/>
      <c r="AA449" s="96"/>
      <c r="AB449" s="142"/>
      <c r="AC449" s="96"/>
      <c r="AD449" s="96"/>
      <c r="AE449" s="96"/>
      <c r="AF449" s="96"/>
      <c r="AG449" s="96"/>
      <c r="AH449" s="96"/>
    </row>
    <row r="450" spans="1:34" ht="15.75" customHeight="1">
      <c r="A450" s="96"/>
      <c r="B450" s="96"/>
      <c r="C450" s="96"/>
      <c r="D450" s="96"/>
      <c r="E450" s="96"/>
      <c r="F450" s="96"/>
      <c r="G450" s="141"/>
      <c r="H450" s="96"/>
      <c r="I450" s="96"/>
      <c r="J450" s="96"/>
      <c r="K450" s="96"/>
      <c r="L450" s="96"/>
      <c r="M450" s="96"/>
      <c r="N450" s="96"/>
      <c r="O450" s="96"/>
      <c r="P450" s="96"/>
      <c r="Q450" s="96"/>
      <c r="R450" s="96"/>
      <c r="S450" s="96"/>
      <c r="T450" s="142"/>
      <c r="U450" s="142"/>
      <c r="V450" s="96"/>
      <c r="W450" s="96"/>
      <c r="X450" s="96"/>
      <c r="Y450" s="96"/>
      <c r="Z450" s="96"/>
      <c r="AA450" s="96"/>
      <c r="AB450" s="142"/>
      <c r="AC450" s="96"/>
      <c r="AD450" s="96"/>
      <c r="AE450" s="96"/>
      <c r="AF450" s="96"/>
      <c r="AG450" s="96"/>
      <c r="AH450" s="96"/>
    </row>
    <row r="451" spans="1:34" ht="15.75" customHeight="1">
      <c r="A451" s="96"/>
      <c r="B451" s="96"/>
      <c r="C451" s="96"/>
      <c r="D451" s="96"/>
      <c r="E451" s="96"/>
      <c r="F451" s="96"/>
      <c r="G451" s="141"/>
      <c r="H451" s="96"/>
      <c r="I451" s="96"/>
      <c r="J451" s="96"/>
      <c r="K451" s="96"/>
      <c r="L451" s="96"/>
      <c r="M451" s="96"/>
      <c r="N451" s="96"/>
      <c r="O451" s="96"/>
      <c r="P451" s="96"/>
      <c r="Q451" s="96"/>
      <c r="R451" s="96"/>
      <c r="S451" s="96"/>
      <c r="T451" s="142"/>
      <c r="U451" s="142"/>
      <c r="V451" s="96"/>
      <c r="W451" s="96"/>
      <c r="X451" s="96"/>
      <c r="Y451" s="96"/>
      <c r="Z451" s="96"/>
      <c r="AA451" s="96"/>
      <c r="AB451" s="142"/>
      <c r="AC451" s="96"/>
      <c r="AD451" s="96"/>
      <c r="AE451" s="96"/>
      <c r="AF451" s="96"/>
      <c r="AG451" s="96"/>
      <c r="AH451" s="96"/>
    </row>
    <row r="452" spans="1:34" ht="15.75" customHeight="1">
      <c r="A452" s="96"/>
      <c r="B452" s="96"/>
      <c r="C452" s="96"/>
      <c r="D452" s="96"/>
      <c r="E452" s="96"/>
      <c r="F452" s="96"/>
      <c r="G452" s="141"/>
      <c r="H452" s="96"/>
      <c r="I452" s="96"/>
      <c r="J452" s="96"/>
      <c r="K452" s="96"/>
      <c r="L452" s="96"/>
      <c r="M452" s="96"/>
      <c r="N452" s="96"/>
      <c r="O452" s="96"/>
      <c r="P452" s="96"/>
      <c r="Q452" s="96"/>
      <c r="R452" s="96"/>
      <c r="S452" s="96"/>
      <c r="T452" s="142"/>
      <c r="U452" s="142"/>
      <c r="V452" s="96"/>
      <c r="W452" s="96"/>
      <c r="X452" s="96"/>
      <c r="Y452" s="96"/>
      <c r="Z452" s="96"/>
      <c r="AA452" s="96"/>
      <c r="AB452" s="142"/>
      <c r="AC452" s="96"/>
      <c r="AD452" s="96"/>
      <c r="AE452" s="96"/>
      <c r="AF452" s="96"/>
      <c r="AG452" s="96"/>
      <c r="AH452" s="96"/>
    </row>
    <row r="453" spans="1:34" ht="15.75" customHeight="1">
      <c r="A453" s="96"/>
      <c r="B453" s="96"/>
      <c r="C453" s="96"/>
      <c r="D453" s="96"/>
      <c r="E453" s="96"/>
      <c r="F453" s="96"/>
      <c r="G453" s="141"/>
      <c r="H453" s="96"/>
      <c r="I453" s="96"/>
      <c r="J453" s="96"/>
      <c r="K453" s="96"/>
      <c r="L453" s="96"/>
      <c r="M453" s="96"/>
      <c r="N453" s="96"/>
      <c r="O453" s="96"/>
      <c r="P453" s="96"/>
      <c r="Q453" s="96"/>
      <c r="R453" s="96"/>
      <c r="S453" s="96"/>
      <c r="T453" s="142"/>
      <c r="U453" s="142"/>
      <c r="V453" s="96"/>
      <c r="W453" s="96"/>
      <c r="X453" s="96"/>
      <c r="Y453" s="96"/>
      <c r="Z453" s="96"/>
      <c r="AA453" s="96"/>
      <c r="AB453" s="142"/>
      <c r="AC453" s="96"/>
      <c r="AD453" s="96"/>
      <c r="AE453" s="96"/>
      <c r="AF453" s="96"/>
      <c r="AG453" s="96"/>
      <c r="AH453" s="96"/>
    </row>
    <row r="454" spans="1:34" ht="15.75" customHeight="1">
      <c r="A454" s="96"/>
      <c r="B454" s="96"/>
      <c r="C454" s="96"/>
      <c r="D454" s="96"/>
      <c r="E454" s="96"/>
      <c r="F454" s="96"/>
      <c r="G454" s="141"/>
      <c r="H454" s="96"/>
      <c r="I454" s="96"/>
      <c r="J454" s="96"/>
      <c r="K454" s="96"/>
      <c r="L454" s="96"/>
      <c r="M454" s="96"/>
      <c r="N454" s="96"/>
      <c r="O454" s="96"/>
      <c r="P454" s="96"/>
      <c r="Q454" s="96"/>
      <c r="R454" s="96"/>
      <c r="S454" s="96"/>
      <c r="T454" s="142"/>
      <c r="U454" s="142"/>
      <c r="V454" s="96"/>
      <c r="W454" s="96"/>
      <c r="X454" s="96"/>
      <c r="Y454" s="96"/>
      <c r="Z454" s="96"/>
      <c r="AA454" s="96"/>
      <c r="AB454" s="142"/>
      <c r="AC454" s="96"/>
      <c r="AD454" s="96"/>
      <c r="AE454" s="96"/>
      <c r="AF454" s="96"/>
      <c r="AG454" s="96"/>
      <c r="AH454" s="96"/>
    </row>
    <row r="455" spans="1:34" ht="15.75" customHeight="1">
      <c r="A455" s="96"/>
      <c r="B455" s="96"/>
      <c r="C455" s="96"/>
      <c r="D455" s="96"/>
      <c r="E455" s="96"/>
      <c r="F455" s="96"/>
      <c r="G455" s="141"/>
      <c r="H455" s="96"/>
      <c r="I455" s="96"/>
      <c r="J455" s="96"/>
      <c r="K455" s="96"/>
      <c r="L455" s="96"/>
      <c r="M455" s="96"/>
      <c r="N455" s="96"/>
      <c r="O455" s="96"/>
      <c r="P455" s="96"/>
      <c r="Q455" s="96"/>
      <c r="R455" s="96"/>
      <c r="S455" s="96"/>
      <c r="T455" s="142"/>
      <c r="U455" s="142"/>
      <c r="V455" s="96"/>
      <c r="W455" s="96"/>
      <c r="X455" s="96"/>
      <c r="Y455" s="96"/>
      <c r="Z455" s="96"/>
      <c r="AA455" s="96"/>
      <c r="AB455" s="142"/>
      <c r="AC455" s="96"/>
      <c r="AD455" s="96"/>
      <c r="AE455" s="96"/>
      <c r="AF455" s="96"/>
      <c r="AG455" s="96"/>
      <c r="AH455" s="96"/>
    </row>
    <row r="456" spans="1:34" ht="15.75" customHeight="1">
      <c r="A456" s="96"/>
      <c r="B456" s="96"/>
      <c r="C456" s="96"/>
      <c r="D456" s="96"/>
      <c r="E456" s="96"/>
      <c r="F456" s="96"/>
      <c r="G456" s="141"/>
      <c r="H456" s="96"/>
      <c r="I456" s="96"/>
      <c r="J456" s="96"/>
      <c r="K456" s="96"/>
      <c r="L456" s="96"/>
      <c r="M456" s="96"/>
      <c r="N456" s="96"/>
      <c r="O456" s="96"/>
      <c r="P456" s="96"/>
      <c r="Q456" s="96"/>
      <c r="R456" s="96"/>
      <c r="S456" s="96"/>
      <c r="T456" s="142"/>
      <c r="U456" s="142"/>
      <c r="V456" s="96"/>
      <c r="W456" s="96"/>
      <c r="X456" s="96"/>
      <c r="Y456" s="96"/>
      <c r="Z456" s="96"/>
      <c r="AA456" s="96"/>
      <c r="AB456" s="142"/>
      <c r="AC456" s="96"/>
      <c r="AD456" s="96"/>
      <c r="AE456" s="96"/>
      <c r="AF456" s="96"/>
      <c r="AG456" s="96"/>
      <c r="AH456" s="96"/>
    </row>
    <row r="457" spans="1:34" ht="15.75" customHeight="1">
      <c r="A457" s="96"/>
      <c r="B457" s="96"/>
      <c r="C457" s="96"/>
      <c r="D457" s="96"/>
      <c r="E457" s="96"/>
      <c r="F457" s="96"/>
      <c r="G457" s="141"/>
      <c r="H457" s="96"/>
      <c r="I457" s="96"/>
      <c r="J457" s="96"/>
      <c r="K457" s="96"/>
      <c r="L457" s="96"/>
      <c r="M457" s="96"/>
      <c r="N457" s="96"/>
      <c r="O457" s="96"/>
      <c r="P457" s="96"/>
      <c r="Q457" s="96"/>
      <c r="R457" s="96"/>
      <c r="S457" s="96"/>
      <c r="T457" s="142"/>
      <c r="U457" s="142"/>
      <c r="V457" s="96"/>
      <c r="W457" s="96"/>
      <c r="X457" s="96"/>
      <c r="Y457" s="96"/>
      <c r="Z457" s="96"/>
      <c r="AA457" s="96"/>
      <c r="AB457" s="142"/>
      <c r="AC457" s="96"/>
      <c r="AD457" s="96"/>
      <c r="AE457" s="96"/>
      <c r="AF457" s="96"/>
      <c r="AG457" s="96"/>
      <c r="AH457" s="96"/>
    </row>
    <row r="458" spans="1:34" ht="15.75" customHeight="1">
      <c r="A458" s="96"/>
      <c r="B458" s="96"/>
      <c r="C458" s="96"/>
      <c r="D458" s="96"/>
      <c r="E458" s="96"/>
      <c r="F458" s="96"/>
      <c r="G458" s="141"/>
      <c r="H458" s="96"/>
      <c r="I458" s="96"/>
      <c r="J458" s="96"/>
      <c r="K458" s="96"/>
      <c r="L458" s="96"/>
      <c r="M458" s="96"/>
      <c r="N458" s="96"/>
      <c r="O458" s="96"/>
      <c r="P458" s="96"/>
      <c r="Q458" s="96"/>
      <c r="R458" s="96"/>
      <c r="S458" s="96"/>
      <c r="T458" s="142"/>
      <c r="U458" s="142"/>
      <c r="V458" s="96"/>
      <c r="W458" s="96"/>
      <c r="X458" s="96"/>
      <c r="Y458" s="96"/>
      <c r="Z458" s="96"/>
      <c r="AA458" s="96"/>
      <c r="AB458" s="142"/>
      <c r="AC458" s="96"/>
      <c r="AD458" s="96"/>
      <c r="AE458" s="96"/>
      <c r="AF458" s="96"/>
      <c r="AG458" s="96"/>
      <c r="AH458" s="96"/>
    </row>
    <row r="459" spans="1:34" ht="15.75" customHeight="1">
      <c r="A459" s="96"/>
      <c r="B459" s="96"/>
      <c r="C459" s="96"/>
      <c r="D459" s="96"/>
      <c r="E459" s="96"/>
      <c r="F459" s="96"/>
      <c r="G459" s="141"/>
      <c r="H459" s="96"/>
      <c r="I459" s="96"/>
      <c r="J459" s="96"/>
      <c r="K459" s="96"/>
      <c r="L459" s="96"/>
      <c r="M459" s="96"/>
      <c r="N459" s="96"/>
      <c r="O459" s="96"/>
      <c r="P459" s="96"/>
      <c r="Q459" s="96"/>
      <c r="R459" s="96"/>
      <c r="S459" s="96"/>
      <c r="T459" s="142"/>
      <c r="U459" s="142"/>
      <c r="V459" s="96"/>
      <c r="W459" s="96"/>
      <c r="X459" s="96"/>
      <c r="Y459" s="96"/>
      <c r="Z459" s="96"/>
      <c r="AA459" s="96"/>
      <c r="AB459" s="142"/>
      <c r="AC459" s="96"/>
      <c r="AD459" s="96"/>
      <c r="AE459" s="96"/>
      <c r="AF459" s="96"/>
      <c r="AG459" s="96"/>
      <c r="AH459" s="96"/>
    </row>
    <row r="460" spans="1:34" ht="15.75" customHeight="1">
      <c r="A460" s="96"/>
      <c r="B460" s="96"/>
      <c r="C460" s="96"/>
      <c r="D460" s="96"/>
      <c r="E460" s="96"/>
      <c r="F460" s="96"/>
      <c r="G460" s="141"/>
      <c r="H460" s="96"/>
      <c r="I460" s="96"/>
      <c r="J460" s="96"/>
      <c r="K460" s="96"/>
      <c r="L460" s="96"/>
      <c r="M460" s="96"/>
      <c r="N460" s="96"/>
      <c r="O460" s="96"/>
      <c r="P460" s="96"/>
      <c r="Q460" s="96"/>
      <c r="R460" s="96"/>
      <c r="S460" s="96"/>
      <c r="T460" s="142"/>
      <c r="U460" s="142"/>
      <c r="V460" s="96"/>
      <c r="W460" s="96"/>
      <c r="X460" s="96"/>
      <c r="Y460" s="96"/>
      <c r="Z460" s="96"/>
      <c r="AA460" s="96"/>
      <c r="AB460" s="142"/>
      <c r="AC460" s="96"/>
      <c r="AD460" s="96"/>
      <c r="AE460" s="96"/>
      <c r="AF460" s="96"/>
      <c r="AG460" s="96"/>
      <c r="AH460" s="96"/>
    </row>
    <row r="461" spans="1:34" ht="15.75" customHeight="1">
      <c r="A461" s="96"/>
      <c r="B461" s="96"/>
      <c r="C461" s="96"/>
      <c r="D461" s="96"/>
      <c r="E461" s="96"/>
      <c r="F461" s="96"/>
      <c r="G461" s="141"/>
      <c r="H461" s="96"/>
      <c r="I461" s="96"/>
      <c r="J461" s="96"/>
      <c r="K461" s="96"/>
      <c r="L461" s="96"/>
      <c r="M461" s="96"/>
      <c r="N461" s="96"/>
      <c r="O461" s="96"/>
      <c r="P461" s="96"/>
      <c r="Q461" s="96"/>
      <c r="R461" s="96"/>
      <c r="S461" s="96"/>
      <c r="T461" s="142"/>
      <c r="U461" s="142"/>
      <c r="V461" s="96"/>
      <c r="W461" s="96"/>
      <c r="X461" s="96"/>
      <c r="Y461" s="96"/>
      <c r="Z461" s="96"/>
      <c r="AA461" s="96"/>
      <c r="AB461" s="142"/>
      <c r="AC461" s="96"/>
      <c r="AD461" s="96"/>
      <c r="AE461" s="96"/>
      <c r="AF461" s="96"/>
      <c r="AG461" s="96"/>
      <c r="AH461" s="96"/>
    </row>
    <row r="462" spans="1:34" ht="15.75" customHeight="1">
      <c r="A462" s="96"/>
      <c r="B462" s="96"/>
      <c r="C462" s="96"/>
      <c r="D462" s="96"/>
      <c r="E462" s="96"/>
      <c r="F462" s="96"/>
      <c r="G462" s="141"/>
      <c r="H462" s="96"/>
      <c r="I462" s="96"/>
      <c r="J462" s="96"/>
      <c r="K462" s="96"/>
      <c r="L462" s="96"/>
      <c r="M462" s="96"/>
      <c r="N462" s="96"/>
      <c r="O462" s="96"/>
      <c r="P462" s="96"/>
      <c r="Q462" s="96"/>
      <c r="R462" s="96"/>
      <c r="S462" s="96"/>
      <c r="T462" s="142"/>
      <c r="U462" s="142"/>
      <c r="V462" s="96"/>
      <c r="W462" s="96"/>
      <c r="X462" s="96"/>
      <c r="Y462" s="96"/>
      <c r="Z462" s="96"/>
      <c r="AA462" s="96"/>
      <c r="AB462" s="142"/>
      <c r="AC462" s="96"/>
      <c r="AD462" s="96"/>
      <c r="AE462" s="96"/>
      <c r="AF462" s="96"/>
      <c r="AG462" s="96"/>
      <c r="AH462" s="96"/>
    </row>
    <row r="463" spans="1:34" ht="15.75" customHeight="1">
      <c r="A463" s="96"/>
      <c r="B463" s="96"/>
      <c r="C463" s="96"/>
      <c r="D463" s="96"/>
      <c r="E463" s="96"/>
      <c r="F463" s="96"/>
      <c r="G463" s="141"/>
      <c r="H463" s="96"/>
      <c r="I463" s="96"/>
      <c r="J463" s="96"/>
      <c r="K463" s="96"/>
      <c r="L463" s="96"/>
      <c r="M463" s="96"/>
      <c r="N463" s="96"/>
      <c r="O463" s="96"/>
      <c r="P463" s="96"/>
      <c r="Q463" s="96"/>
      <c r="R463" s="96"/>
      <c r="S463" s="96"/>
      <c r="T463" s="142"/>
      <c r="U463" s="142"/>
      <c r="V463" s="96"/>
      <c r="W463" s="96"/>
      <c r="X463" s="96"/>
      <c r="Y463" s="96"/>
      <c r="Z463" s="96"/>
      <c r="AA463" s="96"/>
      <c r="AB463" s="142"/>
      <c r="AC463" s="96"/>
      <c r="AD463" s="96"/>
      <c r="AE463" s="96"/>
      <c r="AF463" s="96"/>
      <c r="AG463" s="96"/>
      <c r="AH463" s="96"/>
    </row>
    <row r="464" spans="1:34" ht="15.75" customHeight="1">
      <c r="A464" s="96"/>
      <c r="B464" s="96"/>
      <c r="C464" s="96"/>
      <c r="D464" s="96"/>
      <c r="E464" s="96"/>
      <c r="F464" s="96"/>
      <c r="G464" s="141"/>
      <c r="H464" s="96"/>
      <c r="I464" s="96"/>
      <c r="J464" s="96"/>
      <c r="K464" s="96"/>
      <c r="L464" s="96"/>
      <c r="M464" s="96"/>
      <c r="N464" s="96"/>
      <c r="O464" s="96"/>
      <c r="P464" s="96"/>
      <c r="Q464" s="96"/>
      <c r="R464" s="96"/>
      <c r="S464" s="96"/>
      <c r="T464" s="142"/>
      <c r="U464" s="142"/>
      <c r="V464" s="96"/>
      <c r="W464" s="96"/>
      <c r="X464" s="96"/>
      <c r="Y464" s="96"/>
      <c r="Z464" s="96"/>
      <c r="AA464" s="96"/>
      <c r="AB464" s="142"/>
      <c r="AC464" s="96"/>
      <c r="AD464" s="96"/>
      <c r="AE464" s="96"/>
      <c r="AF464" s="96"/>
      <c r="AG464" s="96"/>
      <c r="AH464" s="96"/>
    </row>
    <row r="465" spans="1:34" ht="15.75" customHeight="1">
      <c r="A465" s="96"/>
      <c r="B465" s="96"/>
      <c r="C465" s="96"/>
      <c r="D465" s="96"/>
      <c r="E465" s="96"/>
      <c r="F465" s="96"/>
      <c r="G465" s="141"/>
      <c r="H465" s="96"/>
      <c r="I465" s="96"/>
      <c r="J465" s="96"/>
      <c r="K465" s="96"/>
      <c r="L465" s="96"/>
      <c r="M465" s="96"/>
      <c r="N465" s="96"/>
      <c r="O465" s="96"/>
      <c r="P465" s="96"/>
      <c r="Q465" s="96"/>
      <c r="R465" s="96"/>
      <c r="S465" s="96"/>
      <c r="T465" s="142"/>
      <c r="U465" s="142"/>
      <c r="V465" s="96"/>
      <c r="W465" s="96"/>
      <c r="X465" s="96"/>
      <c r="Y465" s="96"/>
      <c r="Z465" s="96"/>
      <c r="AA465" s="96"/>
      <c r="AB465" s="142"/>
      <c r="AC465" s="96"/>
      <c r="AD465" s="96"/>
      <c r="AE465" s="96"/>
      <c r="AF465" s="96"/>
      <c r="AG465" s="96"/>
      <c r="AH465" s="96"/>
    </row>
    <row r="466" spans="1:34" ht="15.75" customHeight="1">
      <c r="A466" s="96"/>
      <c r="B466" s="96"/>
      <c r="C466" s="96"/>
      <c r="D466" s="96"/>
      <c r="E466" s="96"/>
      <c r="F466" s="96"/>
      <c r="G466" s="141"/>
      <c r="H466" s="96"/>
      <c r="I466" s="96"/>
      <c r="J466" s="96"/>
      <c r="K466" s="96"/>
      <c r="L466" s="96"/>
      <c r="M466" s="96"/>
      <c r="N466" s="96"/>
      <c r="O466" s="96"/>
      <c r="P466" s="96"/>
      <c r="Q466" s="96"/>
      <c r="R466" s="96"/>
      <c r="S466" s="96"/>
      <c r="T466" s="142"/>
      <c r="U466" s="142"/>
      <c r="V466" s="96"/>
      <c r="W466" s="96"/>
      <c r="X466" s="96"/>
      <c r="Y466" s="96"/>
      <c r="Z466" s="96"/>
      <c r="AA466" s="96"/>
      <c r="AB466" s="142"/>
      <c r="AC466" s="96"/>
      <c r="AD466" s="96"/>
      <c r="AE466" s="96"/>
      <c r="AF466" s="96"/>
      <c r="AG466" s="96"/>
      <c r="AH466" s="96"/>
    </row>
    <row r="467" spans="1:34" ht="15.75" customHeight="1">
      <c r="A467" s="96"/>
      <c r="B467" s="96"/>
      <c r="C467" s="96"/>
      <c r="D467" s="96"/>
      <c r="E467" s="96"/>
      <c r="F467" s="96"/>
      <c r="G467" s="141"/>
      <c r="H467" s="96"/>
      <c r="I467" s="96"/>
      <c r="J467" s="96"/>
      <c r="K467" s="96"/>
      <c r="L467" s="96"/>
      <c r="M467" s="96"/>
      <c r="N467" s="96"/>
      <c r="O467" s="96"/>
      <c r="P467" s="96"/>
      <c r="Q467" s="96"/>
      <c r="R467" s="96"/>
      <c r="S467" s="96"/>
      <c r="T467" s="142"/>
      <c r="U467" s="142"/>
      <c r="V467" s="96"/>
      <c r="W467" s="96"/>
      <c r="X467" s="96"/>
      <c r="Y467" s="96"/>
      <c r="Z467" s="96"/>
      <c r="AA467" s="96"/>
      <c r="AB467" s="142"/>
      <c r="AC467" s="96"/>
      <c r="AD467" s="96"/>
      <c r="AE467" s="96"/>
      <c r="AF467" s="96"/>
      <c r="AG467" s="96"/>
      <c r="AH467" s="96"/>
    </row>
    <row r="468" spans="1:34" ht="15.75" customHeight="1">
      <c r="A468" s="96"/>
      <c r="B468" s="96"/>
      <c r="C468" s="96"/>
      <c r="D468" s="96"/>
      <c r="E468" s="96"/>
      <c r="F468" s="96"/>
      <c r="G468" s="141"/>
      <c r="H468" s="96"/>
      <c r="I468" s="96"/>
      <c r="J468" s="96"/>
      <c r="K468" s="96"/>
      <c r="L468" s="96"/>
      <c r="M468" s="96"/>
      <c r="N468" s="96"/>
      <c r="O468" s="96"/>
      <c r="P468" s="96"/>
      <c r="Q468" s="96"/>
      <c r="R468" s="96"/>
      <c r="S468" s="96"/>
      <c r="T468" s="142"/>
      <c r="U468" s="142"/>
      <c r="V468" s="96"/>
      <c r="W468" s="96"/>
      <c r="X468" s="96"/>
      <c r="Y468" s="96"/>
      <c r="Z468" s="96"/>
      <c r="AA468" s="96"/>
      <c r="AB468" s="142"/>
      <c r="AC468" s="96"/>
      <c r="AD468" s="96"/>
      <c r="AE468" s="96"/>
      <c r="AF468" s="96"/>
      <c r="AG468" s="96"/>
      <c r="AH468" s="96"/>
    </row>
    <row r="469" spans="1:34" ht="15.75" customHeight="1">
      <c r="A469" s="96"/>
      <c r="B469" s="96"/>
      <c r="C469" s="96"/>
      <c r="D469" s="96"/>
      <c r="E469" s="96"/>
      <c r="F469" s="96"/>
      <c r="G469" s="141"/>
      <c r="H469" s="96"/>
      <c r="I469" s="96"/>
      <c r="J469" s="96"/>
      <c r="K469" s="96"/>
      <c r="L469" s="96"/>
      <c r="M469" s="96"/>
      <c r="N469" s="96"/>
      <c r="O469" s="96"/>
      <c r="P469" s="96"/>
      <c r="Q469" s="96"/>
      <c r="R469" s="96"/>
      <c r="S469" s="96"/>
      <c r="T469" s="142"/>
      <c r="U469" s="142"/>
      <c r="V469" s="96"/>
      <c r="W469" s="96"/>
      <c r="X469" s="96"/>
      <c r="Y469" s="96"/>
      <c r="Z469" s="96"/>
      <c r="AA469" s="96"/>
      <c r="AB469" s="142"/>
      <c r="AC469" s="96"/>
      <c r="AD469" s="96"/>
      <c r="AE469" s="96"/>
      <c r="AF469" s="96"/>
      <c r="AG469" s="96"/>
      <c r="AH469" s="96"/>
    </row>
    <row r="470" spans="1:34" ht="15.75" customHeight="1">
      <c r="A470" s="96"/>
      <c r="B470" s="96"/>
      <c r="C470" s="96"/>
      <c r="D470" s="96"/>
      <c r="E470" s="96"/>
      <c r="F470" s="96"/>
      <c r="G470" s="141"/>
      <c r="H470" s="96"/>
      <c r="I470" s="96"/>
      <c r="J470" s="96"/>
      <c r="K470" s="96"/>
      <c r="L470" s="96"/>
      <c r="M470" s="96"/>
      <c r="N470" s="96"/>
      <c r="O470" s="96"/>
      <c r="P470" s="96"/>
      <c r="Q470" s="96"/>
      <c r="R470" s="96"/>
      <c r="S470" s="96"/>
      <c r="T470" s="142"/>
      <c r="U470" s="142"/>
      <c r="V470" s="96"/>
      <c r="W470" s="96"/>
      <c r="X470" s="96"/>
      <c r="Y470" s="96"/>
      <c r="Z470" s="96"/>
      <c r="AA470" s="96"/>
      <c r="AB470" s="142"/>
      <c r="AC470" s="96"/>
      <c r="AD470" s="96"/>
      <c r="AE470" s="96"/>
      <c r="AF470" s="96"/>
      <c r="AG470" s="96"/>
      <c r="AH470" s="96"/>
    </row>
    <row r="471" spans="1:34" ht="15.75" customHeight="1">
      <c r="A471" s="96"/>
      <c r="B471" s="96"/>
      <c r="C471" s="96"/>
      <c r="D471" s="96"/>
      <c r="E471" s="96"/>
      <c r="F471" s="96"/>
      <c r="G471" s="141"/>
      <c r="H471" s="96"/>
      <c r="I471" s="96"/>
      <c r="J471" s="96"/>
      <c r="K471" s="96"/>
      <c r="L471" s="96"/>
      <c r="M471" s="96"/>
      <c r="N471" s="96"/>
      <c r="O471" s="96"/>
      <c r="P471" s="96"/>
      <c r="Q471" s="96"/>
      <c r="R471" s="96"/>
      <c r="S471" s="96"/>
      <c r="T471" s="142"/>
      <c r="U471" s="142"/>
      <c r="V471" s="96"/>
      <c r="W471" s="96"/>
      <c r="X471" s="96"/>
      <c r="Y471" s="96"/>
      <c r="Z471" s="96"/>
      <c r="AA471" s="96"/>
      <c r="AB471" s="142"/>
      <c r="AC471" s="96"/>
      <c r="AD471" s="96"/>
      <c r="AE471" s="96"/>
      <c r="AF471" s="96"/>
      <c r="AG471" s="96"/>
      <c r="AH471" s="96"/>
    </row>
    <row r="472" spans="1:34" ht="15.75" customHeight="1">
      <c r="A472" s="96"/>
      <c r="B472" s="96"/>
      <c r="C472" s="96"/>
      <c r="D472" s="96"/>
      <c r="E472" s="96"/>
      <c r="F472" s="96"/>
      <c r="G472" s="141"/>
      <c r="H472" s="96"/>
      <c r="I472" s="96"/>
      <c r="J472" s="96"/>
      <c r="K472" s="96"/>
      <c r="L472" s="96"/>
      <c r="M472" s="96"/>
      <c r="N472" s="96"/>
      <c r="O472" s="96"/>
      <c r="P472" s="96"/>
      <c r="Q472" s="96"/>
      <c r="R472" s="96"/>
      <c r="S472" s="96"/>
      <c r="T472" s="142"/>
      <c r="U472" s="142"/>
      <c r="V472" s="96"/>
      <c r="W472" s="96"/>
      <c r="X472" s="96"/>
      <c r="Y472" s="96"/>
      <c r="Z472" s="96"/>
      <c r="AA472" s="96"/>
      <c r="AB472" s="142"/>
      <c r="AC472" s="96"/>
      <c r="AD472" s="96"/>
      <c r="AE472" s="96"/>
      <c r="AF472" s="96"/>
      <c r="AG472" s="96"/>
      <c r="AH472" s="96"/>
    </row>
    <row r="473" spans="1:34" ht="15.75" customHeight="1">
      <c r="A473" s="96"/>
      <c r="B473" s="96"/>
      <c r="C473" s="96"/>
      <c r="D473" s="96"/>
      <c r="E473" s="96"/>
      <c r="F473" s="96"/>
      <c r="G473" s="141"/>
      <c r="H473" s="96"/>
      <c r="I473" s="96"/>
      <c r="J473" s="96"/>
      <c r="K473" s="96"/>
      <c r="L473" s="96"/>
      <c r="M473" s="96"/>
      <c r="N473" s="96"/>
      <c r="O473" s="96"/>
      <c r="P473" s="96"/>
      <c r="Q473" s="96"/>
      <c r="R473" s="96"/>
      <c r="S473" s="96"/>
      <c r="T473" s="142"/>
      <c r="U473" s="142"/>
      <c r="V473" s="96"/>
      <c r="W473" s="96"/>
      <c r="X473" s="96"/>
      <c r="Y473" s="96"/>
      <c r="Z473" s="96"/>
      <c r="AA473" s="96"/>
      <c r="AB473" s="142"/>
      <c r="AC473" s="96"/>
      <c r="AD473" s="96"/>
      <c r="AE473" s="96"/>
      <c r="AF473" s="96"/>
      <c r="AG473" s="96"/>
      <c r="AH473" s="96"/>
    </row>
    <row r="474" spans="1:34" ht="15.75" customHeight="1">
      <c r="A474" s="96"/>
      <c r="B474" s="96"/>
      <c r="C474" s="96"/>
      <c r="D474" s="96"/>
      <c r="E474" s="96"/>
      <c r="F474" s="96"/>
      <c r="G474" s="141"/>
      <c r="H474" s="96"/>
      <c r="I474" s="96"/>
      <c r="J474" s="96"/>
      <c r="K474" s="96"/>
      <c r="L474" s="96"/>
      <c r="M474" s="96"/>
      <c r="N474" s="96"/>
      <c r="O474" s="96"/>
      <c r="P474" s="96"/>
      <c r="Q474" s="96"/>
      <c r="R474" s="96"/>
      <c r="S474" s="96"/>
      <c r="T474" s="142"/>
      <c r="U474" s="142"/>
      <c r="V474" s="96"/>
      <c r="W474" s="96"/>
      <c r="X474" s="96"/>
      <c r="Y474" s="96"/>
      <c r="Z474" s="96"/>
      <c r="AA474" s="96"/>
      <c r="AB474" s="142"/>
      <c r="AC474" s="96"/>
      <c r="AD474" s="96"/>
      <c r="AE474" s="96"/>
      <c r="AF474" s="96"/>
      <c r="AG474" s="96"/>
      <c r="AH474" s="96"/>
    </row>
    <row r="475" spans="1:34" ht="15.75" customHeight="1">
      <c r="A475" s="96"/>
      <c r="B475" s="96"/>
      <c r="C475" s="96"/>
      <c r="D475" s="96"/>
      <c r="E475" s="96"/>
      <c r="F475" s="96"/>
      <c r="G475" s="141"/>
      <c r="H475" s="96"/>
      <c r="I475" s="96"/>
      <c r="J475" s="96"/>
      <c r="K475" s="96"/>
      <c r="L475" s="96"/>
      <c r="M475" s="96"/>
      <c r="N475" s="96"/>
      <c r="O475" s="96"/>
      <c r="P475" s="96"/>
      <c r="Q475" s="96"/>
      <c r="R475" s="96"/>
      <c r="S475" s="96"/>
      <c r="T475" s="142"/>
      <c r="U475" s="142"/>
      <c r="V475" s="96"/>
      <c r="W475" s="96"/>
      <c r="X475" s="96"/>
      <c r="Y475" s="96"/>
      <c r="Z475" s="96"/>
      <c r="AA475" s="96"/>
      <c r="AB475" s="142"/>
      <c r="AC475" s="96"/>
      <c r="AD475" s="96"/>
      <c r="AE475" s="96"/>
      <c r="AF475" s="96"/>
      <c r="AG475" s="96"/>
      <c r="AH475" s="96"/>
    </row>
    <row r="476" spans="1:34" ht="15.75" customHeight="1">
      <c r="A476" s="96"/>
      <c r="B476" s="96"/>
      <c r="C476" s="96"/>
      <c r="D476" s="96"/>
      <c r="E476" s="96"/>
      <c r="F476" s="96"/>
      <c r="G476" s="141"/>
      <c r="H476" s="96"/>
      <c r="I476" s="96"/>
      <c r="J476" s="96"/>
      <c r="K476" s="96"/>
      <c r="L476" s="96"/>
      <c r="M476" s="96"/>
      <c r="N476" s="96"/>
      <c r="O476" s="96"/>
      <c r="P476" s="96"/>
      <c r="Q476" s="96"/>
      <c r="R476" s="96"/>
      <c r="S476" s="96"/>
      <c r="T476" s="142"/>
      <c r="U476" s="142"/>
      <c r="V476" s="96"/>
      <c r="W476" s="96"/>
      <c r="X476" s="96"/>
      <c r="Y476" s="96"/>
      <c r="Z476" s="96"/>
      <c r="AA476" s="96"/>
      <c r="AB476" s="142"/>
      <c r="AC476" s="96"/>
      <c r="AD476" s="96"/>
      <c r="AE476" s="96"/>
      <c r="AF476" s="96"/>
      <c r="AG476" s="96"/>
      <c r="AH476" s="96"/>
    </row>
    <row r="477" spans="1:34" ht="15.75" customHeight="1">
      <c r="A477" s="96"/>
      <c r="B477" s="96"/>
      <c r="C477" s="96"/>
      <c r="D477" s="96"/>
      <c r="E477" s="96"/>
      <c r="F477" s="96"/>
      <c r="G477" s="141"/>
      <c r="H477" s="96"/>
      <c r="I477" s="96"/>
      <c r="J477" s="96"/>
      <c r="K477" s="96"/>
      <c r="L477" s="96"/>
      <c r="M477" s="96"/>
      <c r="N477" s="96"/>
      <c r="O477" s="96"/>
      <c r="P477" s="96"/>
      <c r="Q477" s="96"/>
      <c r="R477" s="96"/>
      <c r="S477" s="96"/>
      <c r="T477" s="142"/>
      <c r="U477" s="142"/>
      <c r="V477" s="96"/>
      <c r="W477" s="96"/>
      <c r="X477" s="96"/>
      <c r="Y477" s="96"/>
      <c r="Z477" s="96"/>
      <c r="AA477" s="96"/>
      <c r="AB477" s="142"/>
      <c r="AC477" s="96"/>
      <c r="AD477" s="96"/>
      <c r="AE477" s="96"/>
      <c r="AF477" s="96"/>
      <c r="AG477" s="96"/>
      <c r="AH477" s="96"/>
    </row>
    <row r="478" spans="1:34" ht="15.75" customHeight="1">
      <c r="A478" s="96"/>
      <c r="B478" s="96"/>
      <c r="C478" s="96"/>
      <c r="D478" s="96"/>
      <c r="E478" s="96"/>
      <c r="F478" s="96"/>
      <c r="G478" s="141"/>
      <c r="H478" s="96"/>
      <c r="I478" s="96"/>
      <c r="J478" s="96"/>
      <c r="K478" s="96"/>
      <c r="L478" s="96"/>
      <c r="M478" s="96"/>
      <c r="N478" s="96"/>
      <c r="O478" s="96"/>
      <c r="P478" s="96"/>
      <c r="Q478" s="96"/>
      <c r="R478" s="96"/>
      <c r="S478" s="96"/>
      <c r="T478" s="142"/>
      <c r="U478" s="142"/>
      <c r="V478" s="96"/>
      <c r="W478" s="96"/>
      <c r="X478" s="96"/>
      <c r="Y478" s="96"/>
      <c r="Z478" s="96"/>
      <c r="AA478" s="96"/>
      <c r="AB478" s="142"/>
      <c r="AC478" s="96"/>
      <c r="AD478" s="96"/>
      <c r="AE478" s="96"/>
      <c r="AF478" s="96"/>
      <c r="AG478" s="96"/>
      <c r="AH478" s="96"/>
    </row>
    <row r="479" spans="1:34" ht="15.75" customHeight="1">
      <c r="A479" s="96"/>
      <c r="B479" s="96"/>
      <c r="C479" s="96"/>
      <c r="D479" s="96"/>
      <c r="E479" s="96"/>
      <c r="F479" s="96"/>
      <c r="G479" s="141"/>
      <c r="H479" s="96"/>
      <c r="I479" s="96"/>
      <c r="J479" s="96"/>
      <c r="K479" s="96"/>
      <c r="L479" s="96"/>
      <c r="M479" s="96"/>
      <c r="N479" s="96"/>
      <c r="O479" s="96"/>
      <c r="P479" s="96"/>
      <c r="Q479" s="96"/>
      <c r="R479" s="96"/>
      <c r="S479" s="96"/>
      <c r="T479" s="142"/>
      <c r="U479" s="142"/>
      <c r="V479" s="96"/>
      <c r="W479" s="96"/>
      <c r="X479" s="96"/>
      <c r="Y479" s="96"/>
      <c r="Z479" s="96"/>
      <c r="AA479" s="96"/>
      <c r="AB479" s="142"/>
      <c r="AC479" s="96"/>
      <c r="AD479" s="96"/>
      <c r="AE479" s="96"/>
      <c r="AF479" s="96"/>
      <c r="AG479" s="96"/>
      <c r="AH479" s="96"/>
    </row>
    <row r="480" spans="1:34" ht="15.75" customHeight="1">
      <c r="A480" s="96"/>
      <c r="B480" s="96"/>
      <c r="C480" s="96"/>
      <c r="D480" s="96"/>
      <c r="E480" s="96"/>
      <c r="F480" s="96"/>
      <c r="G480" s="141"/>
      <c r="H480" s="96"/>
      <c r="I480" s="96"/>
      <c r="J480" s="96"/>
      <c r="K480" s="96"/>
      <c r="L480" s="96"/>
      <c r="M480" s="96"/>
      <c r="N480" s="96"/>
      <c r="O480" s="96"/>
      <c r="P480" s="96"/>
      <c r="Q480" s="96"/>
      <c r="R480" s="96"/>
      <c r="S480" s="96"/>
      <c r="T480" s="142"/>
      <c r="U480" s="142"/>
      <c r="V480" s="96"/>
      <c r="W480" s="96"/>
      <c r="X480" s="96"/>
      <c r="Y480" s="96"/>
      <c r="Z480" s="96"/>
      <c r="AA480" s="96"/>
      <c r="AB480" s="142"/>
      <c r="AC480" s="96"/>
      <c r="AD480" s="96"/>
      <c r="AE480" s="96"/>
      <c r="AF480" s="96"/>
      <c r="AG480" s="96"/>
      <c r="AH480" s="96"/>
    </row>
    <row r="481" spans="1:34" ht="15.75" customHeight="1">
      <c r="A481" s="96"/>
      <c r="B481" s="96"/>
      <c r="C481" s="96"/>
      <c r="D481" s="96"/>
      <c r="E481" s="96"/>
      <c r="F481" s="96"/>
      <c r="G481" s="141"/>
      <c r="H481" s="96"/>
      <c r="I481" s="96"/>
      <c r="J481" s="96"/>
      <c r="K481" s="96"/>
      <c r="L481" s="96"/>
      <c r="M481" s="96"/>
      <c r="N481" s="96"/>
      <c r="O481" s="96"/>
      <c r="P481" s="96"/>
      <c r="Q481" s="96"/>
      <c r="R481" s="96"/>
      <c r="S481" s="96"/>
      <c r="T481" s="142"/>
      <c r="U481" s="142"/>
      <c r="V481" s="96"/>
      <c r="W481" s="96"/>
      <c r="X481" s="96"/>
      <c r="Y481" s="96"/>
      <c r="Z481" s="96"/>
      <c r="AA481" s="96"/>
      <c r="AB481" s="142"/>
      <c r="AC481" s="96"/>
      <c r="AD481" s="96"/>
      <c r="AE481" s="96"/>
      <c r="AF481" s="96"/>
      <c r="AG481" s="96"/>
      <c r="AH481" s="96"/>
    </row>
    <row r="482" spans="1:34" ht="15.75" customHeight="1">
      <c r="A482" s="96"/>
      <c r="B482" s="96"/>
      <c r="C482" s="96"/>
      <c r="D482" s="96"/>
      <c r="E482" s="96"/>
      <c r="F482" s="96"/>
      <c r="G482" s="141"/>
      <c r="H482" s="96"/>
      <c r="I482" s="96"/>
      <c r="J482" s="96"/>
      <c r="K482" s="96"/>
      <c r="L482" s="96"/>
      <c r="M482" s="96"/>
      <c r="N482" s="96"/>
      <c r="O482" s="96"/>
      <c r="P482" s="96"/>
      <c r="Q482" s="96"/>
      <c r="R482" s="96"/>
      <c r="S482" s="96"/>
      <c r="T482" s="142"/>
      <c r="U482" s="142"/>
      <c r="V482" s="96"/>
      <c r="W482" s="96"/>
      <c r="X482" s="96"/>
      <c r="Y482" s="96"/>
      <c r="Z482" s="96"/>
      <c r="AA482" s="96"/>
      <c r="AB482" s="142"/>
      <c r="AC482" s="96"/>
      <c r="AD482" s="96"/>
      <c r="AE482" s="96"/>
      <c r="AF482" s="96"/>
      <c r="AG482" s="96"/>
      <c r="AH482" s="96"/>
    </row>
    <row r="483" spans="1:34" ht="15.75" customHeight="1">
      <c r="A483" s="96"/>
      <c r="B483" s="96"/>
      <c r="C483" s="96"/>
      <c r="D483" s="96"/>
      <c r="E483" s="96"/>
      <c r="F483" s="96"/>
      <c r="G483" s="141"/>
      <c r="H483" s="96"/>
      <c r="I483" s="96"/>
      <c r="J483" s="96"/>
      <c r="K483" s="96"/>
      <c r="L483" s="96"/>
      <c r="M483" s="96"/>
      <c r="N483" s="96"/>
      <c r="O483" s="96"/>
      <c r="P483" s="96"/>
      <c r="Q483" s="96"/>
      <c r="R483" s="96"/>
      <c r="S483" s="96"/>
      <c r="T483" s="142"/>
      <c r="U483" s="142"/>
      <c r="V483" s="96"/>
      <c r="W483" s="96"/>
      <c r="X483" s="96"/>
      <c r="Y483" s="96"/>
      <c r="Z483" s="96"/>
      <c r="AA483" s="96"/>
      <c r="AB483" s="142"/>
      <c r="AC483" s="96"/>
      <c r="AD483" s="96"/>
      <c r="AE483" s="96"/>
      <c r="AF483" s="96"/>
      <c r="AG483" s="96"/>
      <c r="AH483" s="96"/>
    </row>
    <row r="484" spans="1:34" ht="15.75" customHeight="1">
      <c r="A484" s="96"/>
      <c r="B484" s="96"/>
      <c r="C484" s="96"/>
      <c r="D484" s="96"/>
      <c r="E484" s="96"/>
      <c r="F484" s="96"/>
      <c r="G484" s="141"/>
      <c r="H484" s="96"/>
      <c r="I484" s="96"/>
      <c r="J484" s="96"/>
      <c r="K484" s="96"/>
      <c r="L484" s="96"/>
      <c r="M484" s="96"/>
      <c r="N484" s="96"/>
      <c r="O484" s="96"/>
      <c r="P484" s="96"/>
      <c r="Q484" s="96"/>
      <c r="R484" s="96"/>
      <c r="S484" s="96"/>
      <c r="T484" s="142"/>
      <c r="U484" s="142"/>
      <c r="V484" s="96"/>
      <c r="W484" s="96"/>
      <c r="X484" s="96"/>
      <c r="Y484" s="96"/>
      <c r="Z484" s="96"/>
      <c r="AA484" s="96"/>
      <c r="AB484" s="142"/>
      <c r="AC484" s="96"/>
      <c r="AD484" s="96"/>
      <c r="AE484" s="96"/>
      <c r="AF484" s="96"/>
      <c r="AG484" s="96"/>
      <c r="AH484" s="96"/>
    </row>
    <row r="485" spans="1:34" ht="15.75" customHeight="1">
      <c r="A485" s="96"/>
      <c r="B485" s="96"/>
      <c r="C485" s="96"/>
      <c r="D485" s="96"/>
      <c r="E485" s="96"/>
      <c r="F485" s="96"/>
      <c r="G485" s="141"/>
      <c r="H485" s="96"/>
      <c r="I485" s="96"/>
      <c r="J485" s="96"/>
      <c r="K485" s="96"/>
      <c r="L485" s="96"/>
      <c r="M485" s="96"/>
      <c r="N485" s="96"/>
      <c r="O485" s="96"/>
      <c r="P485" s="96"/>
      <c r="Q485" s="96"/>
      <c r="R485" s="96"/>
      <c r="S485" s="96"/>
      <c r="T485" s="142"/>
      <c r="U485" s="142"/>
      <c r="V485" s="96"/>
      <c r="W485" s="96"/>
      <c r="X485" s="96"/>
      <c r="Y485" s="96"/>
      <c r="Z485" s="96"/>
      <c r="AA485" s="96"/>
      <c r="AB485" s="142"/>
      <c r="AC485" s="96"/>
      <c r="AD485" s="96"/>
      <c r="AE485" s="96"/>
      <c r="AF485" s="96"/>
      <c r="AG485" s="96"/>
      <c r="AH485" s="96"/>
    </row>
    <row r="486" spans="1:34" ht="15.75" customHeight="1">
      <c r="A486" s="96"/>
      <c r="B486" s="96"/>
      <c r="C486" s="96"/>
      <c r="D486" s="96"/>
      <c r="E486" s="96"/>
      <c r="F486" s="96"/>
      <c r="G486" s="141"/>
      <c r="H486" s="96"/>
      <c r="I486" s="96"/>
      <c r="J486" s="96"/>
      <c r="K486" s="96"/>
      <c r="L486" s="96"/>
      <c r="M486" s="96"/>
      <c r="N486" s="96"/>
      <c r="O486" s="96"/>
      <c r="P486" s="96"/>
      <c r="Q486" s="96"/>
      <c r="R486" s="96"/>
      <c r="S486" s="96"/>
      <c r="T486" s="142"/>
      <c r="U486" s="142"/>
      <c r="V486" s="96"/>
      <c r="W486" s="96"/>
      <c r="X486" s="96"/>
      <c r="Y486" s="96"/>
      <c r="Z486" s="96"/>
      <c r="AA486" s="96"/>
      <c r="AB486" s="142"/>
      <c r="AC486" s="96"/>
      <c r="AD486" s="96"/>
      <c r="AE486" s="96"/>
      <c r="AF486" s="96"/>
      <c r="AG486" s="96"/>
      <c r="AH486" s="96"/>
    </row>
    <row r="487" spans="1:34" ht="15.75" customHeight="1">
      <c r="A487" s="96"/>
      <c r="B487" s="96"/>
      <c r="C487" s="96"/>
      <c r="D487" s="96"/>
      <c r="E487" s="96"/>
      <c r="F487" s="96"/>
      <c r="G487" s="141"/>
      <c r="H487" s="96"/>
      <c r="I487" s="96"/>
      <c r="J487" s="96"/>
      <c r="K487" s="96"/>
      <c r="L487" s="96"/>
      <c r="M487" s="96"/>
      <c r="N487" s="96"/>
      <c r="O487" s="96"/>
      <c r="P487" s="96"/>
      <c r="Q487" s="96"/>
      <c r="R487" s="96"/>
      <c r="S487" s="96"/>
      <c r="T487" s="142"/>
      <c r="U487" s="142"/>
      <c r="V487" s="96"/>
      <c r="W487" s="96"/>
      <c r="X487" s="96"/>
      <c r="Y487" s="96"/>
      <c r="Z487" s="96"/>
      <c r="AA487" s="96"/>
      <c r="AB487" s="142"/>
      <c r="AC487" s="96"/>
      <c r="AD487" s="96"/>
      <c r="AE487" s="96"/>
      <c r="AF487" s="96"/>
      <c r="AG487" s="96"/>
      <c r="AH487" s="96"/>
    </row>
    <row r="488" spans="1:34" ht="15.75" customHeight="1">
      <c r="A488" s="96"/>
      <c r="B488" s="96"/>
      <c r="C488" s="96"/>
      <c r="D488" s="96"/>
      <c r="E488" s="96"/>
      <c r="F488" s="96"/>
      <c r="G488" s="141"/>
      <c r="H488" s="96"/>
      <c r="I488" s="96"/>
      <c r="J488" s="96"/>
      <c r="K488" s="96"/>
      <c r="L488" s="96"/>
      <c r="M488" s="96"/>
      <c r="N488" s="96"/>
      <c r="O488" s="96"/>
      <c r="P488" s="96"/>
      <c r="Q488" s="96"/>
      <c r="R488" s="96"/>
      <c r="S488" s="96"/>
      <c r="T488" s="142"/>
      <c r="U488" s="142"/>
      <c r="V488" s="96"/>
      <c r="W488" s="96"/>
      <c r="X488" s="96"/>
      <c r="Y488" s="96"/>
      <c r="Z488" s="96"/>
      <c r="AA488" s="96"/>
      <c r="AB488" s="142"/>
      <c r="AC488" s="96"/>
      <c r="AD488" s="96"/>
      <c r="AE488" s="96"/>
      <c r="AF488" s="96"/>
      <c r="AG488" s="96"/>
      <c r="AH488" s="96"/>
    </row>
    <row r="489" spans="1:34" ht="15.75" customHeight="1">
      <c r="A489" s="96"/>
      <c r="B489" s="96"/>
      <c r="C489" s="96"/>
      <c r="D489" s="96"/>
      <c r="E489" s="96"/>
      <c r="F489" s="96"/>
      <c r="G489" s="141"/>
      <c r="H489" s="96"/>
      <c r="I489" s="96"/>
      <c r="J489" s="96"/>
      <c r="K489" s="96"/>
      <c r="L489" s="96"/>
      <c r="M489" s="96"/>
      <c r="N489" s="96"/>
      <c r="O489" s="96"/>
      <c r="P489" s="96"/>
      <c r="Q489" s="96"/>
      <c r="R489" s="96"/>
      <c r="S489" s="96"/>
      <c r="T489" s="142"/>
      <c r="U489" s="142"/>
      <c r="V489" s="96"/>
      <c r="W489" s="96"/>
      <c r="X489" s="96"/>
      <c r="Y489" s="96"/>
      <c r="Z489" s="96"/>
      <c r="AA489" s="96"/>
      <c r="AB489" s="142"/>
      <c r="AC489" s="96"/>
      <c r="AD489" s="96"/>
      <c r="AE489" s="96"/>
      <c r="AF489" s="96"/>
      <c r="AG489" s="96"/>
      <c r="AH489" s="96"/>
    </row>
    <row r="490" spans="1:34" ht="15.75" customHeight="1">
      <c r="A490" s="96"/>
      <c r="B490" s="96"/>
      <c r="C490" s="96"/>
      <c r="D490" s="96"/>
      <c r="E490" s="96"/>
      <c r="F490" s="96"/>
      <c r="G490" s="141"/>
      <c r="H490" s="96"/>
      <c r="I490" s="96"/>
      <c r="J490" s="96"/>
      <c r="K490" s="96"/>
      <c r="L490" s="96"/>
      <c r="M490" s="96"/>
      <c r="N490" s="96"/>
      <c r="O490" s="96"/>
      <c r="P490" s="96"/>
      <c r="Q490" s="96"/>
      <c r="R490" s="96"/>
      <c r="S490" s="96"/>
      <c r="T490" s="142"/>
      <c r="U490" s="142"/>
      <c r="V490" s="96"/>
      <c r="W490" s="96"/>
      <c r="X490" s="96"/>
      <c r="Y490" s="96"/>
      <c r="Z490" s="96"/>
      <c r="AA490" s="96"/>
      <c r="AB490" s="142"/>
      <c r="AC490" s="96"/>
      <c r="AD490" s="96"/>
      <c r="AE490" s="96"/>
      <c r="AF490" s="96"/>
      <c r="AG490" s="96"/>
      <c r="AH490" s="96"/>
    </row>
    <row r="491" spans="1:34" ht="15.75" customHeight="1">
      <c r="A491" s="96"/>
      <c r="B491" s="96"/>
      <c r="C491" s="96"/>
      <c r="D491" s="96"/>
      <c r="E491" s="96"/>
      <c r="F491" s="96"/>
      <c r="G491" s="141"/>
      <c r="H491" s="96"/>
      <c r="I491" s="96"/>
      <c r="J491" s="96"/>
      <c r="K491" s="96"/>
      <c r="L491" s="96"/>
      <c r="M491" s="96"/>
      <c r="N491" s="96"/>
      <c r="O491" s="96"/>
      <c r="P491" s="96"/>
      <c r="Q491" s="96"/>
      <c r="R491" s="96"/>
      <c r="S491" s="96"/>
      <c r="T491" s="142"/>
      <c r="U491" s="142"/>
      <c r="V491" s="96"/>
      <c r="W491" s="96"/>
      <c r="X491" s="96"/>
      <c r="Y491" s="96"/>
      <c r="Z491" s="96"/>
      <c r="AA491" s="96"/>
      <c r="AB491" s="142"/>
      <c r="AC491" s="96"/>
      <c r="AD491" s="96"/>
      <c r="AE491" s="96"/>
      <c r="AF491" s="96"/>
      <c r="AG491" s="96"/>
      <c r="AH491" s="96"/>
    </row>
    <row r="492" spans="1:34" ht="15.75" customHeight="1">
      <c r="A492" s="96"/>
      <c r="B492" s="96"/>
      <c r="C492" s="96"/>
      <c r="D492" s="96"/>
      <c r="E492" s="96"/>
      <c r="F492" s="96"/>
      <c r="G492" s="141"/>
      <c r="H492" s="96"/>
      <c r="I492" s="96"/>
      <c r="J492" s="96"/>
      <c r="K492" s="96"/>
      <c r="L492" s="96"/>
      <c r="M492" s="96"/>
      <c r="N492" s="96"/>
      <c r="O492" s="96"/>
      <c r="P492" s="96"/>
      <c r="Q492" s="96"/>
      <c r="R492" s="96"/>
      <c r="S492" s="96"/>
      <c r="T492" s="142"/>
      <c r="U492" s="142"/>
      <c r="V492" s="96"/>
      <c r="W492" s="96"/>
      <c r="X492" s="96"/>
      <c r="Y492" s="96"/>
      <c r="Z492" s="96"/>
      <c r="AA492" s="96"/>
      <c r="AB492" s="142"/>
      <c r="AC492" s="96"/>
      <c r="AD492" s="96"/>
      <c r="AE492" s="96"/>
      <c r="AF492" s="96"/>
      <c r="AG492" s="96"/>
      <c r="AH492" s="96"/>
    </row>
    <row r="493" spans="1:34" ht="15.75" customHeight="1">
      <c r="A493" s="96"/>
      <c r="B493" s="96"/>
      <c r="C493" s="96"/>
      <c r="D493" s="96"/>
      <c r="E493" s="96"/>
      <c r="F493" s="96"/>
      <c r="G493" s="141"/>
      <c r="H493" s="96"/>
      <c r="I493" s="96"/>
      <c r="J493" s="96"/>
      <c r="K493" s="96"/>
      <c r="L493" s="96"/>
      <c r="M493" s="96"/>
      <c r="N493" s="96"/>
      <c r="O493" s="96"/>
      <c r="P493" s="96"/>
      <c r="Q493" s="96"/>
      <c r="R493" s="96"/>
      <c r="S493" s="96"/>
      <c r="T493" s="142"/>
      <c r="U493" s="142"/>
      <c r="V493" s="96"/>
      <c r="W493" s="96"/>
      <c r="X493" s="96"/>
      <c r="Y493" s="96"/>
      <c r="Z493" s="96"/>
      <c r="AA493" s="96"/>
      <c r="AB493" s="142"/>
      <c r="AC493" s="96"/>
      <c r="AD493" s="96"/>
      <c r="AE493" s="96"/>
      <c r="AF493" s="96"/>
      <c r="AG493" s="96"/>
      <c r="AH493" s="96"/>
    </row>
    <row r="494" spans="1:34" ht="15.75" customHeight="1">
      <c r="A494" s="96"/>
      <c r="B494" s="96"/>
      <c r="C494" s="96"/>
      <c r="D494" s="96"/>
      <c r="E494" s="96"/>
      <c r="F494" s="96"/>
      <c r="G494" s="141"/>
      <c r="H494" s="96"/>
      <c r="I494" s="96"/>
      <c r="J494" s="96"/>
      <c r="K494" s="96"/>
      <c r="L494" s="96"/>
      <c r="M494" s="96"/>
      <c r="N494" s="96"/>
      <c r="O494" s="96"/>
      <c r="P494" s="96"/>
      <c r="Q494" s="96"/>
      <c r="R494" s="96"/>
      <c r="S494" s="96"/>
      <c r="T494" s="142"/>
      <c r="U494" s="142"/>
      <c r="V494" s="96"/>
      <c r="W494" s="96"/>
      <c r="X494" s="96"/>
      <c r="Y494" s="96"/>
      <c r="Z494" s="96"/>
      <c r="AA494" s="96"/>
      <c r="AB494" s="142"/>
      <c r="AC494" s="96"/>
      <c r="AD494" s="96"/>
      <c r="AE494" s="96"/>
      <c r="AF494" s="96"/>
      <c r="AG494" s="96"/>
      <c r="AH494" s="96"/>
    </row>
    <row r="495" spans="1:34" ht="15.75" customHeight="1">
      <c r="A495" s="96"/>
      <c r="B495" s="96"/>
      <c r="C495" s="96"/>
      <c r="D495" s="96"/>
      <c r="E495" s="96"/>
      <c r="F495" s="96"/>
      <c r="G495" s="141"/>
      <c r="H495" s="96"/>
      <c r="I495" s="96"/>
      <c r="J495" s="96"/>
      <c r="K495" s="96"/>
      <c r="L495" s="96"/>
      <c r="M495" s="96"/>
      <c r="N495" s="96"/>
      <c r="O495" s="96"/>
      <c r="P495" s="96"/>
      <c r="Q495" s="96"/>
      <c r="R495" s="96"/>
      <c r="S495" s="96"/>
      <c r="T495" s="142"/>
      <c r="U495" s="142"/>
      <c r="V495" s="96"/>
      <c r="W495" s="96"/>
      <c r="X495" s="96"/>
      <c r="Y495" s="96"/>
      <c r="Z495" s="96"/>
      <c r="AA495" s="96"/>
      <c r="AB495" s="142"/>
      <c r="AC495" s="96"/>
      <c r="AD495" s="96"/>
      <c r="AE495" s="96"/>
      <c r="AF495" s="96"/>
      <c r="AG495" s="96"/>
      <c r="AH495" s="96"/>
    </row>
    <row r="496" spans="1:34" ht="15.75" customHeight="1">
      <c r="A496" s="96"/>
      <c r="B496" s="96"/>
      <c r="C496" s="96"/>
      <c r="D496" s="96"/>
      <c r="E496" s="96"/>
      <c r="F496" s="96"/>
      <c r="G496" s="141"/>
      <c r="H496" s="96"/>
      <c r="I496" s="96"/>
      <c r="J496" s="96"/>
      <c r="K496" s="96"/>
      <c r="L496" s="96"/>
      <c r="M496" s="96"/>
      <c r="N496" s="96"/>
      <c r="O496" s="96"/>
      <c r="P496" s="96"/>
      <c r="Q496" s="96"/>
      <c r="R496" s="96"/>
      <c r="S496" s="96"/>
      <c r="T496" s="142"/>
      <c r="U496" s="142"/>
      <c r="V496" s="96"/>
      <c r="W496" s="96"/>
      <c r="X496" s="96"/>
      <c r="Y496" s="96"/>
      <c r="Z496" s="96"/>
      <c r="AA496" s="96"/>
      <c r="AB496" s="142"/>
      <c r="AC496" s="96"/>
      <c r="AD496" s="96"/>
      <c r="AE496" s="96"/>
      <c r="AF496" s="96"/>
      <c r="AG496" s="96"/>
      <c r="AH496" s="96"/>
    </row>
    <row r="497" spans="1:34" ht="15.75" customHeight="1">
      <c r="A497" s="96"/>
      <c r="B497" s="96"/>
      <c r="C497" s="96"/>
      <c r="D497" s="96"/>
      <c r="E497" s="96"/>
      <c r="F497" s="96"/>
      <c r="G497" s="141"/>
      <c r="H497" s="96"/>
      <c r="I497" s="96"/>
      <c r="J497" s="96"/>
      <c r="K497" s="96"/>
      <c r="L497" s="96"/>
      <c r="M497" s="96"/>
      <c r="N497" s="96"/>
      <c r="O497" s="96"/>
      <c r="P497" s="96"/>
      <c r="Q497" s="96"/>
      <c r="R497" s="96"/>
      <c r="S497" s="96"/>
      <c r="T497" s="142"/>
      <c r="U497" s="142"/>
      <c r="V497" s="96"/>
      <c r="W497" s="96"/>
      <c r="X497" s="96"/>
      <c r="Y497" s="96"/>
      <c r="Z497" s="96"/>
      <c r="AA497" s="96"/>
      <c r="AB497" s="142"/>
      <c r="AC497" s="96"/>
      <c r="AD497" s="96"/>
      <c r="AE497" s="96"/>
      <c r="AF497" s="96"/>
      <c r="AG497" s="96"/>
      <c r="AH497" s="96"/>
    </row>
    <row r="498" spans="1:34" ht="15.75" customHeight="1">
      <c r="A498" s="96"/>
      <c r="B498" s="96"/>
      <c r="C498" s="96"/>
      <c r="D498" s="96"/>
      <c r="E498" s="96"/>
      <c r="F498" s="96"/>
      <c r="G498" s="141"/>
      <c r="H498" s="96"/>
      <c r="I498" s="96"/>
      <c r="J498" s="96"/>
      <c r="K498" s="96"/>
      <c r="L498" s="96"/>
      <c r="M498" s="96"/>
      <c r="N498" s="96"/>
      <c r="O498" s="96"/>
      <c r="P498" s="96"/>
      <c r="Q498" s="96"/>
      <c r="R498" s="96"/>
      <c r="S498" s="96"/>
      <c r="T498" s="142"/>
      <c r="U498" s="142"/>
      <c r="V498" s="96"/>
      <c r="W498" s="96"/>
      <c r="X498" s="96"/>
      <c r="Y498" s="96"/>
      <c r="Z498" s="96"/>
      <c r="AA498" s="96"/>
      <c r="AB498" s="142"/>
      <c r="AC498" s="96"/>
      <c r="AD498" s="96"/>
      <c r="AE498" s="96"/>
      <c r="AF498" s="96"/>
      <c r="AG498" s="96"/>
      <c r="AH498" s="96"/>
    </row>
    <row r="499" spans="1:34" ht="15.75" customHeight="1">
      <c r="A499" s="96"/>
      <c r="B499" s="96"/>
      <c r="C499" s="96"/>
      <c r="D499" s="96"/>
      <c r="E499" s="96"/>
      <c r="F499" s="96"/>
      <c r="G499" s="141"/>
      <c r="H499" s="96"/>
      <c r="I499" s="96"/>
      <c r="J499" s="96"/>
      <c r="K499" s="96"/>
      <c r="L499" s="96"/>
      <c r="M499" s="96"/>
      <c r="N499" s="96"/>
      <c r="O499" s="96"/>
      <c r="P499" s="96"/>
      <c r="Q499" s="96"/>
      <c r="R499" s="96"/>
      <c r="S499" s="96"/>
      <c r="T499" s="142"/>
      <c r="U499" s="142"/>
      <c r="V499" s="96"/>
      <c r="W499" s="96"/>
      <c r="X499" s="96"/>
      <c r="Y499" s="96"/>
      <c r="Z499" s="96"/>
      <c r="AA499" s="96"/>
      <c r="AB499" s="142"/>
      <c r="AC499" s="96"/>
      <c r="AD499" s="96"/>
      <c r="AE499" s="96"/>
      <c r="AF499" s="96"/>
      <c r="AG499" s="96"/>
      <c r="AH499" s="96"/>
    </row>
    <row r="500" spans="1:34" ht="15.75" customHeight="1">
      <c r="A500" s="96"/>
      <c r="B500" s="96"/>
      <c r="C500" s="96"/>
      <c r="D500" s="96"/>
      <c r="E500" s="96"/>
      <c r="F500" s="96"/>
      <c r="G500" s="141"/>
      <c r="H500" s="96"/>
      <c r="I500" s="96"/>
      <c r="J500" s="96"/>
      <c r="K500" s="96"/>
      <c r="L500" s="96"/>
      <c r="M500" s="96"/>
      <c r="N500" s="96"/>
      <c r="O500" s="96"/>
      <c r="P500" s="96"/>
      <c r="Q500" s="96"/>
      <c r="R500" s="96"/>
      <c r="S500" s="96"/>
      <c r="T500" s="142"/>
      <c r="U500" s="142"/>
      <c r="V500" s="96"/>
      <c r="W500" s="96"/>
      <c r="X500" s="96"/>
      <c r="Y500" s="96"/>
      <c r="Z500" s="96"/>
      <c r="AA500" s="96"/>
      <c r="AB500" s="142"/>
      <c r="AC500" s="96"/>
      <c r="AD500" s="96"/>
      <c r="AE500" s="96"/>
      <c r="AF500" s="96"/>
      <c r="AG500" s="96"/>
      <c r="AH500" s="96"/>
    </row>
    <row r="501" spans="1:34" ht="15.75" customHeight="1">
      <c r="A501" s="96"/>
      <c r="B501" s="96"/>
      <c r="C501" s="96"/>
      <c r="D501" s="96"/>
      <c r="E501" s="96"/>
      <c r="F501" s="96"/>
      <c r="G501" s="141"/>
      <c r="H501" s="96"/>
      <c r="I501" s="96"/>
      <c r="J501" s="96"/>
      <c r="K501" s="96"/>
      <c r="L501" s="96"/>
      <c r="M501" s="96"/>
      <c r="N501" s="96"/>
      <c r="O501" s="96"/>
      <c r="P501" s="96"/>
      <c r="Q501" s="96"/>
      <c r="R501" s="96"/>
      <c r="S501" s="96"/>
      <c r="T501" s="142"/>
      <c r="U501" s="142"/>
      <c r="V501" s="96"/>
      <c r="W501" s="96"/>
      <c r="X501" s="96"/>
      <c r="Y501" s="96"/>
      <c r="Z501" s="96"/>
      <c r="AA501" s="96"/>
      <c r="AB501" s="142"/>
      <c r="AC501" s="96"/>
      <c r="AD501" s="96"/>
      <c r="AE501" s="96"/>
      <c r="AF501" s="96"/>
      <c r="AG501" s="96"/>
      <c r="AH501" s="96"/>
    </row>
    <row r="502" spans="1:34" ht="15.75" customHeight="1">
      <c r="A502" s="96"/>
      <c r="B502" s="96"/>
      <c r="C502" s="96"/>
      <c r="D502" s="96"/>
      <c r="E502" s="96"/>
      <c r="F502" s="96"/>
      <c r="G502" s="141"/>
      <c r="H502" s="96"/>
      <c r="I502" s="96"/>
      <c r="J502" s="96"/>
      <c r="K502" s="96"/>
      <c r="L502" s="96"/>
      <c r="M502" s="96"/>
      <c r="N502" s="96"/>
      <c r="O502" s="96"/>
      <c r="P502" s="96"/>
      <c r="Q502" s="96"/>
      <c r="R502" s="96"/>
      <c r="S502" s="96"/>
      <c r="T502" s="142"/>
      <c r="U502" s="142"/>
      <c r="V502" s="96"/>
      <c r="W502" s="96"/>
      <c r="X502" s="96"/>
      <c r="Y502" s="96"/>
      <c r="Z502" s="96"/>
      <c r="AA502" s="96"/>
      <c r="AB502" s="142"/>
      <c r="AC502" s="96"/>
      <c r="AD502" s="96"/>
      <c r="AE502" s="96"/>
      <c r="AF502" s="96"/>
      <c r="AG502" s="96"/>
      <c r="AH502" s="96"/>
    </row>
    <row r="503" spans="1:34" ht="15.75" customHeight="1">
      <c r="A503" s="96"/>
      <c r="B503" s="96"/>
      <c r="C503" s="96"/>
      <c r="D503" s="96"/>
      <c r="E503" s="96"/>
      <c r="F503" s="96"/>
      <c r="G503" s="141"/>
      <c r="H503" s="96"/>
      <c r="I503" s="96"/>
      <c r="J503" s="96"/>
      <c r="K503" s="96"/>
      <c r="L503" s="96"/>
      <c r="M503" s="96"/>
      <c r="N503" s="96"/>
      <c r="O503" s="96"/>
      <c r="P503" s="96"/>
      <c r="Q503" s="96"/>
      <c r="R503" s="96"/>
      <c r="S503" s="96"/>
      <c r="T503" s="142"/>
      <c r="U503" s="142"/>
      <c r="V503" s="96"/>
      <c r="W503" s="96"/>
      <c r="X503" s="96"/>
      <c r="Y503" s="96"/>
      <c r="Z503" s="96"/>
      <c r="AA503" s="96"/>
      <c r="AB503" s="142"/>
      <c r="AC503" s="96"/>
      <c r="AD503" s="96"/>
      <c r="AE503" s="96"/>
      <c r="AF503" s="96"/>
      <c r="AG503" s="96"/>
      <c r="AH503" s="96"/>
    </row>
    <row r="504" spans="1:34" ht="15.75" customHeight="1">
      <c r="A504" s="96"/>
      <c r="B504" s="96"/>
      <c r="C504" s="96"/>
      <c r="D504" s="96"/>
      <c r="E504" s="96"/>
      <c r="F504" s="96"/>
      <c r="G504" s="141"/>
      <c r="H504" s="96"/>
      <c r="I504" s="96"/>
      <c r="J504" s="96"/>
      <c r="K504" s="96"/>
      <c r="L504" s="96"/>
      <c r="M504" s="96"/>
      <c r="N504" s="96"/>
      <c r="O504" s="96"/>
      <c r="P504" s="96"/>
      <c r="Q504" s="96"/>
      <c r="R504" s="96"/>
      <c r="S504" s="96"/>
      <c r="T504" s="142"/>
      <c r="U504" s="142"/>
      <c r="V504" s="96"/>
      <c r="W504" s="96"/>
      <c r="X504" s="96"/>
      <c r="Y504" s="96"/>
      <c r="Z504" s="96"/>
      <c r="AA504" s="96"/>
      <c r="AB504" s="142"/>
      <c r="AC504" s="96"/>
      <c r="AD504" s="96"/>
      <c r="AE504" s="96"/>
      <c r="AF504" s="96"/>
      <c r="AG504" s="96"/>
      <c r="AH504" s="96"/>
    </row>
    <row r="505" spans="1:34" ht="15.75" customHeight="1">
      <c r="A505" s="96"/>
      <c r="B505" s="96"/>
      <c r="C505" s="96"/>
      <c r="D505" s="96"/>
      <c r="E505" s="96"/>
      <c r="F505" s="96"/>
      <c r="G505" s="141"/>
      <c r="H505" s="96"/>
      <c r="I505" s="96"/>
      <c r="J505" s="96"/>
      <c r="K505" s="96"/>
      <c r="L505" s="96"/>
      <c r="M505" s="96"/>
      <c r="N505" s="96"/>
      <c r="O505" s="96"/>
      <c r="P505" s="96"/>
      <c r="Q505" s="96"/>
      <c r="R505" s="96"/>
      <c r="S505" s="96"/>
      <c r="T505" s="142"/>
      <c r="U505" s="142"/>
      <c r="V505" s="96"/>
      <c r="W505" s="96"/>
      <c r="X505" s="96"/>
      <c r="Y505" s="96"/>
      <c r="Z505" s="96"/>
      <c r="AA505" s="96"/>
      <c r="AB505" s="142"/>
      <c r="AC505" s="96"/>
      <c r="AD505" s="96"/>
      <c r="AE505" s="96"/>
      <c r="AF505" s="96"/>
      <c r="AG505" s="96"/>
      <c r="AH505" s="96"/>
    </row>
    <row r="506" spans="1:34" ht="15.75" customHeight="1">
      <c r="A506" s="96"/>
      <c r="B506" s="96"/>
      <c r="C506" s="96"/>
      <c r="D506" s="96"/>
      <c r="E506" s="96"/>
      <c r="F506" s="96"/>
      <c r="G506" s="141"/>
      <c r="H506" s="96"/>
      <c r="I506" s="96"/>
      <c r="J506" s="96"/>
      <c r="K506" s="96"/>
      <c r="L506" s="96"/>
      <c r="M506" s="96"/>
      <c r="N506" s="96"/>
      <c r="O506" s="96"/>
      <c r="P506" s="96"/>
      <c r="Q506" s="96"/>
      <c r="R506" s="96"/>
      <c r="S506" s="96"/>
      <c r="T506" s="142"/>
      <c r="U506" s="142"/>
      <c r="V506" s="96"/>
      <c r="W506" s="96"/>
      <c r="X506" s="96"/>
      <c r="Y506" s="96"/>
      <c r="Z506" s="96"/>
      <c r="AA506" s="96"/>
      <c r="AB506" s="142"/>
      <c r="AC506" s="96"/>
      <c r="AD506" s="96"/>
      <c r="AE506" s="96"/>
      <c r="AF506" s="96"/>
      <c r="AG506" s="96"/>
      <c r="AH506" s="96"/>
    </row>
    <row r="507" spans="1:34" ht="15.75" customHeight="1">
      <c r="A507" s="96"/>
      <c r="B507" s="96"/>
      <c r="C507" s="96"/>
      <c r="D507" s="96"/>
      <c r="E507" s="96"/>
      <c r="F507" s="96"/>
      <c r="G507" s="141"/>
      <c r="H507" s="96"/>
      <c r="I507" s="96"/>
      <c r="J507" s="96"/>
      <c r="K507" s="96"/>
      <c r="L507" s="96"/>
      <c r="M507" s="96"/>
      <c r="N507" s="96"/>
      <c r="O507" s="96"/>
      <c r="P507" s="96"/>
      <c r="Q507" s="96"/>
      <c r="R507" s="96"/>
      <c r="S507" s="96"/>
      <c r="T507" s="142"/>
      <c r="U507" s="142"/>
      <c r="V507" s="96"/>
      <c r="W507" s="96"/>
      <c r="X507" s="96"/>
      <c r="Y507" s="96"/>
      <c r="Z507" s="96"/>
      <c r="AA507" s="96"/>
      <c r="AB507" s="142"/>
      <c r="AC507" s="96"/>
      <c r="AD507" s="96"/>
      <c r="AE507" s="96"/>
      <c r="AF507" s="96"/>
      <c r="AG507" s="96"/>
      <c r="AH507" s="96"/>
    </row>
    <row r="508" spans="1:34" ht="15.75" customHeight="1">
      <c r="A508" s="96"/>
      <c r="B508" s="96"/>
      <c r="C508" s="96"/>
      <c r="D508" s="96"/>
      <c r="E508" s="96"/>
      <c r="F508" s="96"/>
      <c r="G508" s="141"/>
      <c r="H508" s="96"/>
      <c r="I508" s="96"/>
      <c r="J508" s="96"/>
      <c r="K508" s="96"/>
      <c r="L508" s="96"/>
      <c r="M508" s="96"/>
      <c r="N508" s="96"/>
      <c r="O508" s="96"/>
      <c r="P508" s="96"/>
      <c r="Q508" s="96"/>
      <c r="R508" s="96"/>
      <c r="S508" s="96"/>
      <c r="T508" s="142"/>
      <c r="U508" s="142"/>
      <c r="V508" s="96"/>
      <c r="W508" s="96"/>
      <c r="X508" s="96"/>
      <c r="Y508" s="96"/>
      <c r="Z508" s="96"/>
      <c r="AA508" s="96"/>
      <c r="AB508" s="142"/>
      <c r="AC508" s="96"/>
      <c r="AD508" s="96"/>
      <c r="AE508" s="96"/>
      <c r="AF508" s="96"/>
      <c r="AG508" s="96"/>
      <c r="AH508" s="96"/>
    </row>
    <row r="509" spans="1:34" ht="15.75" customHeight="1">
      <c r="A509" s="96"/>
      <c r="B509" s="96"/>
      <c r="C509" s="96"/>
      <c r="D509" s="96"/>
      <c r="E509" s="96"/>
      <c r="F509" s="96"/>
      <c r="G509" s="141"/>
      <c r="H509" s="96"/>
      <c r="I509" s="96"/>
      <c r="J509" s="96"/>
      <c r="K509" s="96"/>
      <c r="L509" s="96"/>
      <c r="M509" s="96"/>
      <c r="N509" s="96"/>
      <c r="O509" s="96"/>
      <c r="P509" s="96"/>
      <c r="Q509" s="96"/>
      <c r="R509" s="96"/>
      <c r="S509" s="96"/>
      <c r="T509" s="142"/>
      <c r="U509" s="142"/>
      <c r="V509" s="96"/>
      <c r="W509" s="96"/>
      <c r="X509" s="96"/>
      <c r="Y509" s="96"/>
      <c r="Z509" s="96"/>
      <c r="AA509" s="96"/>
      <c r="AB509" s="142"/>
      <c r="AC509" s="96"/>
      <c r="AD509" s="96"/>
      <c r="AE509" s="96"/>
      <c r="AF509" s="96"/>
      <c r="AG509" s="96"/>
      <c r="AH509" s="96"/>
    </row>
    <row r="510" spans="1:34" ht="15.75" customHeight="1">
      <c r="A510" s="96"/>
      <c r="B510" s="96"/>
      <c r="C510" s="96"/>
      <c r="D510" s="96"/>
      <c r="E510" s="96"/>
      <c r="F510" s="96"/>
      <c r="G510" s="141"/>
      <c r="H510" s="96"/>
      <c r="I510" s="96"/>
      <c r="J510" s="96"/>
      <c r="K510" s="96"/>
      <c r="L510" s="96"/>
      <c r="M510" s="96"/>
      <c r="N510" s="96"/>
      <c r="O510" s="96"/>
      <c r="P510" s="96"/>
      <c r="Q510" s="96"/>
      <c r="R510" s="96"/>
      <c r="S510" s="96"/>
      <c r="T510" s="142"/>
      <c r="U510" s="142"/>
      <c r="V510" s="96"/>
      <c r="W510" s="96"/>
      <c r="X510" s="96"/>
      <c r="Y510" s="96"/>
      <c r="Z510" s="96"/>
      <c r="AA510" s="96"/>
      <c r="AB510" s="142"/>
      <c r="AC510" s="96"/>
      <c r="AD510" s="96"/>
      <c r="AE510" s="96"/>
      <c r="AF510" s="96"/>
      <c r="AG510" s="96"/>
      <c r="AH510" s="96"/>
    </row>
    <row r="511" spans="1:34" ht="15.75" customHeight="1">
      <c r="A511" s="96"/>
      <c r="B511" s="96"/>
      <c r="C511" s="96"/>
      <c r="D511" s="96"/>
      <c r="E511" s="96"/>
      <c r="F511" s="96"/>
      <c r="G511" s="141"/>
      <c r="H511" s="96"/>
      <c r="I511" s="96"/>
      <c r="J511" s="96"/>
      <c r="K511" s="96"/>
      <c r="L511" s="96"/>
      <c r="M511" s="96"/>
      <c r="N511" s="96"/>
      <c r="O511" s="96"/>
      <c r="P511" s="96"/>
      <c r="Q511" s="96"/>
      <c r="R511" s="96"/>
      <c r="S511" s="96"/>
      <c r="T511" s="142"/>
      <c r="U511" s="142"/>
      <c r="V511" s="96"/>
      <c r="W511" s="96"/>
      <c r="X511" s="96"/>
      <c r="Y511" s="96"/>
      <c r="Z511" s="96"/>
      <c r="AA511" s="96"/>
      <c r="AB511" s="142"/>
      <c r="AC511" s="96"/>
      <c r="AD511" s="96"/>
      <c r="AE511" s="96"/>
      <c r="AF511" s="96"/>
      <c r="AG511" s="96"/>
      <c r="AH511" s="96"/>
    </row>
    <row r="512" spans="1:34" ht="15.75" customHeight="1">
      <c r="A512" s="96"/>
      <c r="B512" s="96"/>
      <c r="C512" s="96"/>
      <c r="D512" s="96"/>
      <c r="E512" s="96"/>
      <c r="F512" s="96"/>
      <c r="G512" s="141"/>
      <c r="H512" s="96"/>
      <c r="I512" s="96"/>
      <c r="J512" s="96"/>
      <c r="K512" s="96"/>
      <c r="L512" s="96"/>
      <c r="M512" s="96"/>
      <c r="N512" s="96"/>
      <c r="O512" s="96"/>
      <c r="P512" s="96"/>
      <c r="Q512" s="96"/>
      <c r="R512" s="96"/>
      <c r="S512" s="96"/>
      <c r="T512" s="142"/>
      <c r="U512" s="142"/>
      <c r="V512" s="96"/>
      <c r="W512" s="96"/>
      <c r="X512" s="96"/>
      <c r="Y512" s="96"/>
      <c r="Z512" s="96"/>
      <c r="AA512" s="96"/>
      <c r="AB512" s="142"/>
      <c r="AC512" s="96"/>
      <c r="AD512" s="96"/>
      <c r="AE512" s="96"/>
      <c r="AF512" s="96"/>
      <c r="AG512" s="96"/>
      <c r="AH512" s="96"/>
    </row>
    <row r="513" spans="1:34" ht="15.75" customHeight="1">
      <c r="A513" s="96"/>
      <c r="B513" s="96"/>
      <c r="C513" s="96"/>
      <c r="D513" s="96"/>
      <c r="E513" s="96"/>
      <c r="F513" s="96"/>
      <c r="G513" s="141"/>
      <c r="H513" s="96"/>
      <c r="I513" s="96"/>
      <c r="J513" s="96"/>
      <c r="K513" s="96"/>
      <c r="L513" s="96"/>
      <c r="M513" s="96"/>
      <c r="N513" s="96"/>
      <c r="O513" s="96"/>
      <c r="P513" s="96"/>
      <c r="Q513" s="96"/>
      <c r="R513" s="96"/>
      <c r="S513" s="96"/>
      <c r="T513" s="142"/>
      <c r="U513" s="142"/>
      <c r="V513" s="96"/>
      <c r="W513" s="96"/>
      <c r="X513" s="96"/>
      <c r="Y513" s="96"/>
      <c r="Z513" s="96"/>
      <c r="AA513" s="96"/>
      <c r="AB513" s="142"/>
      <c r="AC513" s="96"/>
      <c r="AD513" s="96"/>
      <c r="AE513" s="96"/>
      <c r="AF513" s="96"/>
      <c r="AG513" s="96"/>
      <c r="AH513" s="96"/>
    </row>
    <row r="514" spans="1:34" ht="15.75" customHeight="1">
      <c r="A514" s="96"/>
      <c r="B514" s="96"/>
      <c r="C514" s="96"/>
      <c r="D514" s="96"/>
      <c r="E514" s="96"/>
      <c r="F514" s="96"/>
      <c r="G514" s="141"/>
      <c r="H514" s="96"/>
      <c r="I514" s="96"/>
      <c r="J514" s="96"/>
      <c r="K514" s="96"/>
      <c r="L514" s="96"/>
      <c r="M514" s="96"/>
      <c r="N514" s="96"/>
      <c r="O514" s="96"/>
      <c r="P514" s="96"/>
      <c r="Q514" s="96"/>
      <c r="R514" s="96"/>
      <c r="S514" s="96"/>
      <c r="T514" s="142"/>
      <c r="U514" s="142"/>
      <c r="V514" s="96"/>
      <c r="W514" s="96"/>
      <c r="X514" s="96"/>
      <c r="Y514" s="96"/>
      <c r="Z514" s="96"/>
      <c r="AA514" s="96"/>
      <c r="AB514" s="142"/>
      <c r="AC514" s="96"/>
      <c r="AD514" s="96"/>
      <c r="AE514" s="96"/>
      <c r="AF514" s="96"/>
      <c r="AG514" s="96"/>
      <c r="AH514" s="96"/>
    </row>
    <row r="515" spans="1:34" ht="15.75" customHeight="1">
      <c r="A515" s="96"/>
      <c r="B515" s="96"/>
      <c r="C515" s="96"/>
      <c r="D515" s="96"/>
      <c r="E515" s="96"/>
      <c r="F515" s="96"/>
      <c r="G515" s="141"/>
      <c r="H515" s="96"/>
      <c r="I515" s="96"/>
      <c r="J515" s="96"/>
      <c r="K515" s="96"/>
      <c r="L515" s="96"/>
      <c r="M515" s="96"/>
      <c r="N515" s="96"/>
      <c r="O515" s="96"/>
      <c r="P515" s="96"/>
      <c r="Q515" s="96"/>
      <c r="R515" s="96"/>
      <c r="S515" s="96"/>
      <c r="T515" s="142"/>
      <c r="U515" s="142"/>
      <c r="V515" s="96"/>
      <c r="W515" s="96"/>
      <c r="X515" s="96"/>
      <c r="Y515" s="96"/>
      <c r="Z515" s="96"/>
      <c r="AA515" s="96"/>
      <c r="AB515" s="142"/>
      <c r="AC515" s="96"/>
      <c r="AD515" s="96"/>
      <c r="AE515" s="96"/>
      <c r="AF515" s="96"/>
      <c r="AG515" s="96"/>
      <c r="AH515" s="96"/>
    </row>
    <row r="516" spans="1:34" ht="15.75" customHeight="1">
      <c r="A516" s="96"/>
      <c r="B516" s="96"/>
      <c r="C516" s="96"/>
      <c r="D516" s="96"/>
      <c r="E516" s="96"/>
      <c r="F516" s="96"/>
      <c r="G516" s="141"/>
      <c r="H516" s="96"/>
      <c r="I516" s="96"/>
      <c r="J516" s="96"/>
      <c r="K516" s="96"/>
      <c r="L516" s="96"/>
      <c r="M516" s="96"/>
      <c r="N516" s="96"/>
      <c r="O516" s="96"/>
      <c r="P516" s="96"/>
      <c r="Q516" s="96"/>
      <c r="R516" s="96"/>
      <c r="S516" s="96"/>
      <c r="T516" s="142"/>
      <c r="U516" s="142"/>
      <c r="V516" s="96"/>
      <c r="W516" s="96"/>
      <c r="X516" s="96"/>
      <c r="Y516" s="96"/>
      <c r="Z516" s="96"/>
      <c r="AA516" s="96"/>
      <c r="AB516" s="142"/>
      <c r="AC516" s="96"/>
      <c r="AD516" s="96"/>
      <c r="AE516" s="96"/>
      <c r="AF516" s="96"/>
      <c r="AG516" s="96"/>
      <c r="AH516" s="96"/>
    </row>
    <row r="517" spans="1:34" ht="15.75" customHeight="1">
      <c r="A517" s="96"/>
      <c r="B517" s="96"/>
      <c r="C517" s="96"/>
      <c r="D517" s="96"/>
      <c r="E517" s="96"/>
      <c r="F517" s="96"/>
      <c r="G517" s="141"/>
      <c r="H517" s="96"/>
      <c r="I517" s="96"/>
      <c r="J517" s="96"/>
      <c r="K517" s="96"/>
      <c r="L517" s="96"/>
      <c r="M517" s="96"/>
      <c r="N517" s="96"/>
      <c r="O517" s="96"/>
      <c r="P517" s="96"/>
      <c r="Q517" s="96"/>
      <c r="R517" s="96"/>
      <c r="S517" s="96"/>
      <c r="T517" s="142"/>
      <c r="U517" s="142"/>
      <c r="V517" s="96"/>
      <c r="W517" s="96"/>
      <c r="X517" s="96"/>
      <c r="Y517" s="96"/>
      <c r="Z517" s="96"/>
      <c r="AA517" s="96"/>
      <c r="AB517" s="142"/>
      <c r="AC517" s="96"/>
      <c r="AD517" s="96"/>
      <c r="AE517" s="96"/>
      <c r="AF517" s="96"/>
      <c r="AG517" s="96"/>
      <c r="AH517" s="96"/>
    </row>
    <row r="518" spans="1:34" ht="15.75" customHeight="1">
      <c r="A518" s="96"/>
      <c r="B518" s="96"/>
      <c r="C518" s="96"/>
      <c r="D518" s="96"/>
      <c r="E518" s="96"/>
      <c r="F518" s="96"/>
      <c r="G518" s="141"/>
      <c r="H518" s="96"/>
      <c r="I518" s="96"/>
      <c r="J518" s="96"/>
      <c r="K518" s="96"/>
      <c r="L518" s="96"/>
      <c r="M518" s="96"/>
      <c r="N518" s="96"/>
      <c r="O518" s="96"/>
      <c r="P518" s="96"/>
      <c r="Q518" s="96"/>
      <c r="R518" s="96"/>
      <c r="S518" s="96"/>
      <c r="T518" s="142"/>
      <c r="U518" s="142"/>
      <c r="V518" s="96"/>
      <c r="W518" s="96"/>
      <c r="X518" s="96"/>
      <c r="Y518" s="96"/>
      <c r="Z518" s="96"/>
      <c r="AA518" s="96"/>
      <c r="AB518" s="142"/>
      <c r="AC518" s="96"/>
      <c r="AD518" s="96"/>
      <c r="AE518" s="96"/>
      <c r="AF518" s="96"/>
      <c r="AG518" s="96"/>
      <c r="AH518" s="96"/>
    </row>
    <row r="519" spans="1:34" ht="15.75" customHeight="1">
      <c r="A519" s="96"/>
      <c r="B519" s="96"/>
      <c r="C519" s="96"/>
      <c r="D519" s="96"/>
      <c r="E519" s="96"/>
      <c r="F519" s="96"/>
      <c r="G519" s="141"/>
      <c r="H519" s="96"/>
      <c r="I519" s="96"/>
      <c r="J519" s="96"/>
      <c r="K519" s="96"/>
      <c r="L519" s="96"/>
      <c r="M519" s="96"/>
      <c r="N519" s="96"/>
      <c r="O519" s="96"/>
      <c r="P519" s="96"/>
      <c r="Q519" s="96"/>
      <c r="R519" s="96"/>
      <c r="S519" s="96"/>
      <c r="T519" s="142"/>
      <c r="U519" s="142"/>
      <c r="V519" s="96"/>
      <c r="W519" s="96"/>
      <c r="X519" s="96"/>
      <c r="Y519" s="96"/>
      <c r="Z519" s="96"/>
      <c r="AA519" s="96"/>
      <c r="AB519" s="142"/>
      <c r="AC519" s="96"/>
      <c r="AD519" s="96"/>
      <c r="AE519" s="96"/>
      <c r="AF519" s="96"/>
      <c r="AG519" s="96"/>
      <c r="AH519" s="96"/>
    </row>
    <row r="520" spans="1:34" ht="15.75" customHeight="1">
      <c r="A520" s="96"/>
      <c r="B520" s="96"/>
      <c r="C520" s="96"/>
      <c r="D520" s="96"/>
      <c r="E520" s="96"/>
      <c r="F520" s="96"/>
      <c r="G520" s="141"/>
      <c r="H520" s="96"/>
      <c r="I520" s="96"/>
      <c r="J520" s="96"/>
      <c r="K520" s="96"/>
      <c r="L520" s="96"/>
      <c r="M520" s="96"/>
      <c r="N520" s="96"/>
      <c r="O520" s="96"/>
      <c r="P520" s="96"/>
      <c r="Q520" s="96"/>
      <c r="R520" s="96"/>
      <c r="S520" s="96"/>
      <c r="T520" s="142"/>
      <c r="U520" s="142"/>
      <c r="V520" s="96"/>
      <c r="W520" s="96"/>
      <c r="X520" s="96"/>
      <c r="Y520" s="96"/>
      <c r="Z520" s="96"/>
      <c r="AA520" s="96"/>
      <c r="AB520" s="142"/>
      <c r="AC520" s="96"/>
      <c r="AD520" s="96"/>
      <c r="AE520" s="96"/>
      <c r="AF520" s="96"/>
      <c r="AG520" s="96"/>
      <c r="AH520" s="96"/>
    </row>
    <row r="521" spans="1:34" ht="15.75" customHeight="1">
      <c r="A521" s="96"/>
      <c r="B521" s="96"/>
      <c r="C521" s="96"/>
      <c r="D521" s="96"/>
      <c r="E521" s="96"/>
      <c r="F521" s="96"/>
      <c r="G521" s="141"/>
      <c r="H521" s="96"/>
      <c r="I521" s="96"/>
      <c r="J521" s="96"/>
      <c r="K521" s="96"/>
      <c r="L521" s="96"/>
      <c r="M521" s="96"/>
      <c r="N521" s="96"/>
      <c r="O521" s="96"/>
      <c r="P521" s="96"/>
      <c r="Q521" s="96"/>
      <c r="R521" s="96"/>
      <c r="S521" s="96"/>
      <c r="T521" s="142"/>
      <c r="U521" s="142"/>
      <c r="V521" s="96"/>
      <c r="W521" s="96"/>
      <c r="X521" s="96"/>
      <c r="Y521" s="96"/>
      <c r="Z521" s="96"/>
      <c r="AA521" s="96"/>
      <c r="AB521" s="142"/>
      <c r="AC521" s="96"/>
      <c r="AD521" s="96"/>
      <c r="AE521" s="96"/>
      <c r="AF521" s="96"/>
      <c r="AG521" s="96"/>
      <c r="AH521" s="96"/>
    </row>
    <row r="522" spans="1:34" ht="15.75" customHeight="1">
      <c r="A522" s="96"/>
      <c r="B522" s="96"/>
      <c r="C522" s="96"/>
      <c r="D522" s="96"/>
      <c r="E522" s="96"/>
      <c r="F522" s="96"/>
      <c r="G522" s="141"/>
      <c r="H522" s="96"/>
      <c r="I522" s="96"/>
      <c r="J522" s="96"/>
      <c r="K522" s="96"/>
      <c r="L522" s="96"/>
      <c r="M522" s="96"/>
      <c r="N522" s="96"/>
      <c r="O522" s="96"/>
      <c r="P522" s="96"/>
      <c r="Q522" s="96"/>
      <c r="R522" s="96"/>
      <c r="S522" s="96"/>
      <c r="T522" s="142"/>
      <c r="U522" s="142"/>
      <c r="V522" s="96"/>
      <c r="W522" s="96"/>
      <c r="X522" s="96"/>
      <c r="Y522" s="96"/>
      <c r="Z522" s="96"/>
      <c r="AA522" s="96"/>
      <c r="AB522" s="142"/>
      <c r="AC522" s="96"/>
      <c r="AD522" s="96"/>
      <c r="AE522" s="96"/>
      <c r="AF522" s="96"/>
      <c r="AG522" s="96"/>
      <c r="AH522" s="96"/>
    </row>
    <row r="523" spans="1:34" ht="15.75" customHeight="1">
      <c r="A523" s="96"/>
      <c r="B523" s="96"/>
      <c r="C523" s="96"/>
      <c r="D523" s="96"/>
      <c r="E523" s="96"/>
      <c r="F523" s="96"/>
      <c r="G523" s="141"/>
      <c r="H523" s="96"/>
      <c r="I523" s="96"/>
      <c r="J523" s="96"/>
      <c r="K523" s="96"/>
      <c r="L523" s="96"/>
      <c r="M523" s="96"/>
      <c r="N523" s="96"/>
      <c r="O523" s="96"/>
      <c r="P523" s="96"/>
      <c r="Q523" s="96"/>
      <c r="R523" s="96"/>
      <c r="S523" s="96"/>
      <c r="T523" s="142"/>
      <c r="U523" s="142"/>
      <c r="V523" s="96"/>
      <c r="W523" s="96"/>
      <c r="X523" s="96"/>
      <c r="Y523" s="96"/>
      <c r="Z523" s="96"/>
      <c r="AA523" s="96"/>
      <c r="AB523" s="142"/>
      <c r="AC523" s="96"/>
      <c r="AD523" s="96"/>
      <c r="AE523" s="96"/>
      <c r="AF523" s="96"/>
      <c r="AG523" s="96"/>
      <c r="AH523" s="96"/>
    </row>
    <row r="524" spans="1:34" ht="15.75" customHeight="1">
      <c r="A524" s="96"/>
      <c r="B524" s="96"/>
      <c r="C524" s="96"/>
      <c r="D524" s="96"/>
      <c r="E524" s="96"/>
      <c r="F524" s="96"/>
      <c r="G524" s="141"/>
      <c r="H524" s="96"/>
      <c r="I524" s="96"/>
      <c r="J524" s="96"/>
      <c r="K524" s="96"/>
      <c r="L524" s="96"/>
      <c r="M524" s="96"/>
      <c r="N524" s="96"/>
      <c r="O524" s="96"/>
      <c r="P524" s="96"/>
      <c r="Q524" s="96"/>
      <c r="R524" s="96"/>
      <c r="S524" s="96"/>
      <c r="T524" s="142"/>
      <c r="U524" s="142"/>
      <c r="V524" s="96"/>
      <c r="W524" s="96"/>
      <c r="X524" s="96"/>
      <c r="Y524" s="96"/>
      <c r="Z524" s="96"/>
      <c r="AA524" s="96"/>
      <c r="AB524" s="142"/>
      <c r="AC524" s="96"/>
      <c r="AD524" s="96"/>
      <c r="AE524" s="96"/>
      <c r="AF524" s="96"/>
      <c r="AG524" s="96"/>
      <c r="AH524" s="96"/>
    </row>
    <row r="525" spans="1:34" ht="15.75" customHeight="1">
      <c r="A525" s="96"/>
      <c r="B525" s="96"/>
      <c r="C525" s="96"/>
      <c r="D525" s="96"/>
      <c r="E525" s="96"/>
      <c r="F525" s="96"/>
      <c r="G525" s="141"/>
      <c r="H525" s="96"/>
      <c r="I525" s="96"/>
      <c r="J525" s="96"/>
      <c r="K525" s="96"/>
      <c r="L525" s="96"/>
      <c r="M525" s="96"/>
      <c r="N525" s="96"/>
      <c r="O525" s="96"/>
      <c r="P525" s="96"/>
      <c r="Q525" s="96"/>
      <c r="R525" s="96"/>
      <c r="S525" s="96"/>
      <c r="T525" s="142"/>
      <c r="U525" s="142"/>
      <c r="V525" s="96"/>
      <c r="W525" s="96"/>
      <c r="X525" s="96"/>
      <c r="Y525" s="96"/>
      <c r="Z525" s="96"/>
      <c r="AA525" s="96"/>
      <c r="AB525" s="142"/>
      <c r="AC525" s="96"/>
      <c r="AD525" s="96"/>
      <c r="AE525" s="96"/>
      <c r="AF525" s="96"/>
      <c r="AG525" s="96"/>
      <c r="AH525" s="96"/>
    </row>
    <row r="526" spans="1:34" ht="15.75" customHeight="1">
      <c r="A526" s="96"/>
      <c r="B526" s="96"/>
      <c r="C526" s="96"/>
      <c r="D526" s="96"/>
      <c r="E526" s="96"/>
      <c r="F526" s="96"/>
      <c r="G526" s="141"/>
      <c r="H526" s="96"/>
      <c r="I526" s="96"/>
      <c r="J526" s="96"/>
      <c r="K526" s="96"/>
      <c r="L526" s="96"/>
      <c r="M526" s="96"/>
      <c r="N526" s="96"/>
      <c r="O526" s="96"/>
      <c r="P526" s="96"/>
      <c r="Q526" s="96"/>
      <c r="R526" s="96"/>
      <c r="S526" s="96"/>
      <c r="T526" s="142"/>
      <c r="U526" s="142"/>
      <c r="V526" s="96"/>
      <c r="W526" s="96"/>
      <c r="X526" s="96"/>
      <c r="Y526" s="96"/>
      <c r="Z526" s="96"/>
      <c r="AA526" s="96"/>
      <c r="AB526" s="142"/>
      <c r="AC526" s="96"/>
      <c r="AD526" s="96"/>
      <c r="AE526" s="96"/>
      <c r="AF526" s="96"/>
      <c r="AG526" s="96"/>
      <c r="AH526" s="96"/>
    </row>
    <row r="527" spans="1:34" ht="15.75" customHeight="1">
      <c r="A527" s="96"/>
      <c r="B527" s="96"/>
      <c r="C527" s="96"/>
      <c r="D527" s="96"/>
      <c r="E527" s="96"/>
      <c r="F527" s="96"/>
      <c r="G527" s="141"/>
      <c r="H527" s="96"/>
      <c r="I527" s="96"/>
      <c r="J527" s="96"/>
      <c r="K527" s="96"/>
      <c r="L527" s="96"/>
      <c r="M527" s="96"/>
      <c r="N527" s="96"/>
      <c r="O527" s="96"/>
      <c r="P527" s="96"/>
      <c r="Q527" s="96"/>
      <c r="R527" s="96"/>
      <c r="S527" s="96"/>
      <c r="T527" s="142"/>
      <c r="U527" s="142"/>
      <c r="V527" s="96"/>
      <c r="W527" s="96"/>
      <c r="X527" s="96"/>
      <c r="Y527" s="96"/>
      <c r="Z527" s="96"/>
      <c r="AA527" s="96"/>
      <c r="AB527" s="142"/>
      <c r="AC527" s="96"/>
      <c r="AD527" s="96"/>
      <c r="AE527" s="96"/>
      <c r="AF527" s="96"/>
      <c r="AG527" s="96"/>
      <c r="AH527" s="96"/>
    </row>
    <row r="528" spans="1:34" ht="15.75" customHeight="1">
      <c r="A528" s="96"/>
      <c r="B528" s="96"/>
      <c r="C528" s="96"/>
      <c r="D528" s="96"/>
      <c r="E528" s="96"/>
      <c r="F528" s="96"/>
      <c r="G528" s="141"/>
      <c r="H528" s="96"/>
      <c r="I528" s="96"/>
      <c r="J528" s="96"/>
      <c r="K528" s="96"/>
      <c r="L528" s="96"/>
      <c r="M528" s="96"/>
      <c r="N528" s="96"/>
      <c r="O528" s="96"/>
      <c r="P528" s="96"/>
      <c r="Q528" s="96"/>
      <c r="R528" s="96"/>
      <c r="S528" s="96"/>
      <c r="T528" s="142"/>
      <c r="U528" s="142"/>
      <c r="V528" s="96"/>
      <c r="W528" s="96"/>
      <c r="X528" s="96"/>
      <c r="Y528" s="96"/>
      <c r="Z528" s="96"/>
      <c r="AA528" s="96"/>
      <c r="AB528" s="142"/>
      <c r="AC528" s="96"/>
      <c r="AD528" s="96"/>
      <c r="AE528" s="96"/>
      <c r="AF528" s="96"/>
      <c r="AG528" s="96"/>
      <c r="AH528" s="96"/>
    </row>
    <row r="529" spans="1:34" ht="15.75" customHeight="1">
      <c r="A529" s="96"/>
      <c r="B529" s="96"/>
      <c r="C529" s="96"/>
      <c r="D529" s="96"/>
      <c r="E529" s="96"/>
      <c r="F529" s="96"/>
      <c r="G529" s="141"/>
      <c r="H529" s="96"/>
      <c r="I529" s="96"/>
      <c r="J529" s="96"/>
      <c r="K529" s="96"/>
      <c r="L529" s="96"/>
      <c r="M529" s="96"/>
      <c r="N529" s="96"/>
      <c r="O529" s="96"/>
      <c r="P529" s="96"/>
      <c r="Q529" s="96"/>
      <c r="R529" s="96"/>
      <c r="S529" s="96"/>
      <c r="T529" s="142"/>
      <c r="U529" s="142"/>
      <c r="V529" s="96"/>
      <c r="W529" s="96"/>
      <c r="X529" s="96"/>
      <c r="Y529" s="96"/>
      <c r="Z529" s="96"/>
      <c r="AA529" s="96"/>
      <c r="AB529" s="142"/>
      <c r="AC529" s="96"/>
      <c r="AD529" s="96"/>
      <c r="AE529" s="96"/>
      <c r="AF529" s="96"/>
      <c r="AG529" s="96"/>
      <c r="AH529" s="96"/>
    </row>
    <row r="530" spans="1:34" ht="15.75" customHeight="1">
      <c r="A530" s="96"/>
      <c r="B530" s="96"/>
      <c r="C530" s="96"/>
      <c r="D530" s="96"/>
      <c r="E530" s="96"/>
      <c r="F530" s="96"/>
      <c r="G530" s="141"/>
      <c r="H530" s="96"/>
      <c r="I530" s="96"/>
      <c r="J530" s="96"/>
      <c r="K530" s="96"/>
      <c r="L530" s="96"/>
      <c r="M530" s="96"/>
      <c r="N530" s="96"/>
      <c r="O530" s="96"/>
      <c r="P530" s="96"/>
      <c r="Q530" s="96"/>
      <c r="R530" s="96"/>
      <c r="S530" s="96"/>
      <c r="T530" s="142"/>
      <c r="U530" s="142"/>
      <c r="V530" s="96"/>
      <c r="W530" s="96"/>
      <c r="X530" s="96"/>
      <c r="Y530" s="96"/>
      <c r="Z530" s="96"/>
      <c r="AA530" s="96"/>
      <c r="AB530" s="142"/>
      <c r="AC530" s="96"/>
      <c r="AD530" s="96"/>
      <c r="AE530" s="96"/>
      <c r="AF530" s="96"/>
      <c r="AG530" s="96"/>
      <c r="AH530" s="96"/>
    </row>
    <row r="531" spans="1:34" ht="15.75" customHeight="1">
      <c r="A531" s="96"/>
      <c r="B531" s="96"/>
      <c r="C531" s="96"/>
      <c r="D531" s="96"/>
      <c r="E531" s="96"/>
      <c r="F531" s="96"/>
      <c r="G531" s="141"/>
      <c r="H531" s="96"/>
      <c r="I531" s="96"/>
      <c r="J531" s="96"/>
      <c r="K531" s="96"/>
      <c r="L531" s="96"/>
      <c r="M531" s="96"/>
      <c r="N531" s="96"/>
      <c r="O531" s="96"/>
      <c r="P531" s="96"/>
      <c r="Q531" s="96"/>
      <c r="R531" s="96"/>
      <c r="S531" s="96"/>
      <c r="T531" s="142"/>
      <c r="U531" s="142"/>
      <c r="V531" s="96"/>
      <c r="W531" s="96"/>
      <c r="X531" s="96"/>
      <c r="Y531" s="96"/>
      <c r="Z531" s="96"/>
      <c r="AA531" s="96"/>
      <c r="AB531" s="142"/>
      <c r="AC531" s="96"/>
      <c r="AD531" s="96"/>
      <c r="AE531" s="96"/>
      <c r="AF531" s="96"/>
      <c r="AG531" s="96"/>
      <c r="AH531" s="96"/>
    </row>
    <row r="532" spans="1:34" ht="15.75" customHeight="1">
      <c r="A532" s="96"/>
      <c r="B532" s="96"/>
      <c r="C532" s="96"/>
      <c r="D532" s="96"/>
      <c r="E532" s="96"/>
      <c r="F532" s="96"/>
      <c r="G532" s="141"/>
      <c r="H532" s="96"/>
      <c r="I532" s="96"/>
      <c r="J532" s="96"/>
      <c r="K532" s="96"/>
      <c r="L532" s="96"/>
      <c r="M532" s="96"/>
      <c r="N532" s="96"/>
      <c r="O532" s="96"/>
      <c r="P532" s="96"/>
      <c r="Q532" s="96"/>
      <c r="R532" s="96"/>
      <c r="S532" s="96"/>
      <c r="T532" s="142"/>
      <c r="U532" s="142"/>
      <c r="V532" s="96"/>
      <c r="W532" s="96"/>
      <c r="X532" s="96"/>
      <c r="Y532" s="96"/>
      <c r="Z532" s="96"/>
      <c r="AA532" s="96"/>
      <c r="AB532" s="142"/>
      <c r="AC532" s="96"/>
      <c r="AD532" s="96"/>
      <c r="AE532" s="96"/>
      <c r="AF532" s="96"/>
      <c r="AG532" s="96"/>
      <c r="AH532" s="96"/>
    </row>
    <row r="533" spans="1:34" ht="15.75" customHeight="1">
      <c r="A533" s="96"/>
      <c r="B533" s="96"/>
      <c r="C533" s="96"/>
      <c r="D533" s="96"/>
      <c r="E533" s="96"/>
      <c r="F533" s="96"/>
      <c r="G533" s="141"/>
      <c r="H533" s="96"/>
      <c r="I533" s="96"/>
      <c r="J533" s="96"/>
      <c r="K533" s="96"/>
      <c r="L533" s="96"/>
      <c r="M533" s="96"/>
      <c r="N533" s="96"/>
      <c r="O533" s="96"/>
      <c r="P533" s="96"/>
      <c r="Q533" s="96"/>
      <c r="R533" s="96"/>
      <c r="S533" s="96"/>
      <c r="T533" s="142"/>
      <c r="U533" s="142"/>
      <c r="V533" s="96"/>
      <c r="W533" s="96"/>
      <c r="X533" s="96"/>
      <c r="Y533" s="96"/>
      <c r="Z533" s="96"/>
      <c r="AA533" s="96"/>
      <c r="AB533" s="142"/>
      <c r="AC533" s="96"/>
      <c r="AD533" s="96"/>
      <c r="AE533" s="96"/>
      <c r="AF533" s="96"/>
      <c r="AG533" s="96"/>
      <c r="AH533" s="96"/>
    </row>
    <row r="534" spans="1:34" ht="15.75" customHeight="1">
      <c r="A534" s="96"/>
      <c r="B534" s="96"/>
      <c r="C534" s="96"/>
      <c r="D534" s="96"/>
      <c r="E534" s="96"/>
      <c r="F534" s="96"/>
      <c r="G534" s="141"/>
      <c r="H534" s="96"/>
      <c r="I534" s="96"/>
      <c r="J534" s="96"/>
      <c r="K534" s="96"/>
      <c r="L534" s="96"/>
      <c r="M534" s="96"/>
      <c r="N534" s="96"/>
      <c r="O534" s="96"/>
      <c r="P534" s="96"/>
      <c r="Q534" s="96"/>
      <c r="R534" s="96"/>
      <c r="S534" s="96"/>
      <c r="T534" s="142"/>
      <c r="U534" s="142"/>
      <c r="V534" s="96"/>
      <c r="W534" s="96"/>
      <c r="X534" s="96"/>
      <c r="Y534" s="96"/>
      <c r="Z534" s="96"/>
      <c r="AA534" s="96"/>
      <c r="AB534" s="142"/>
      <c r="AC534" s="96"/>
      <c r="AD534" s="96"/>
      <c r="AE534" s="96"/>
      <c r="AF534" s="96"/>
      <c r="AG534" s="96"/>
      <c r="AH534" s="96"/>
    </row>
    <row r="535" spans="1:34" ht="15.75" customHeight="1">
      <c r="A535" s="96"/>
      <c r="B535" s="96"/>
      <c r="C535" s="96"/>
      <c r="D535" s="96"/>
      <c r="E535" s="96"/>
      <c r="F535" s="96"/>
      <c r="G535" s="141"/>
      <c r="H535" s="96"/>
      <c r="I535" s="96"/>
      <c r="J535" s="96"/>
      <c r="K535" s="96"/>
      <c r="L535" s="96"/>
      <c r="M535" s="96"/>
      <c r="N535" s="96"/>
      <c r="O535" s="96"/>
      <c r="P535" s="96"/>
      <c r="Q535" s="96"/>
      <c r="R535" s="96"/>
      <c r="S535" s="96"/>
      <c r="T535" s="142"/>
      <c r="U535" s="142"/>
      <c r="V535" s="96"/>
      <c r="W535" s="96"/>
      <c r="X535" s="96"/>
      <c r="Y535" s="96"/>
      <c r="Z535" s="96"/>
      <c r="AA535" s="96"/>
      <c r="AB535" s="142"/>
      <c r="AC535" s="96"/>
      <c r="AD535" s="96"/>
      <c r="AE535" s="96"/>
      <c r="AF535" s="96"/>
      <c r="AG535" s="96"/>
      <c r="AH535" s="96"/>
    </row>
    <row r="536" spans="1:34" ht="15.75" customHeight="1">
      <c r="A536" s="96"/>
      <c r="B536" s="96"/>
      <c r="C536" s="96"/>
      <c r="D536" s="96"/>
      <c r="E536" s="96"/>
      <c r="F536" s="96"/>
      <c r="G536" s="141"/>
      <c r="H536" s="96"/>
      <c r="I536" s="96"/>
      <c r="J536" s="96"/>
      <c r="K536" s="96"/>
      <c r="L536" s="96"/>
      <c r="M536" s="96"/>
      <c r="N536" s="96"/>
      <c r="O536" s="96"/>
      <c r="P536" s="96"/>
      <c r="Q536" s="96"/>
      <c r="R536" s="96"/>
      <c r="S536" s="96"/>
      <c r="T536" s="142"/>
      <c r="U536" s="142"/>
      <c r="V536" s="96"/>
      <c r="W536" s="96"/>
      <c r="X536" s="96"/>
      <c r="Y536" s="96"/>
      <c r="Z536" s="96"/>
      <c r="AA536" s="96"/>
      <c r="AB536" s="142"/>
      <c r="AC536" s="96"/>
      <c r="AD536" s="96"/>
      <c r="AE536" s="96"/>
      <c r="AF536" s="96"/>
      <c r="AG536" s="96"/>
      <c r="AH536" s="96"/>
    </row>
    <row r="537" spans="1:34" ht="15.75" customHeight="1">
      <c r="A537" s="96"/>
      <c r="B537" s="96"/>
      <c r="C537" s="96"/>
      <c r="D537" s="96"/>
      <c r="E537" s="96"/>
      <c r="F537" s="96"/>
      <c r="G537" s="141"/>
      <c r="H537" s="96"/>
      <c r="I537" s="96"/>
      <c r="J537" s="96"/>
      <c r="K537" s="96"/>
      <c r="L537" s="96"/>
      <c r="M537" s="96"/>
      <c r="N537" s="96"/>
      <c r="O537" s="96"/>
      <c r="P537" s="96"/>
      <c r="Q537" s="96"/>
      <c r="R537" s="96"/>
      <c r="S537" s="96"/>
      <c r="T537" s="142"/>
      <c r="U537" s="142"/>
      <c r="V537" s="96"/>
      <c r="W537" s="96"/>
      <c r="X537" s="96"/>
      <c r="Y537" s="96"/>
      <c r="Z537" s="96"/>
      <c r="AA537" s="96"/>
      <c r="AB537" s="142"/>
      <c r="AC537" s="96"/>
      <c r="AD537" s="96"/>
      <c r="AE537" s="96"/>
      <c r="AF537" s="96"/>
      <c r="AG537" s="96"/>
      <c r="AH537" s="96"/>
    </row>
    <row r="538" spans="1:34" ht="15.75" customHeight="1">
      <c r="A538" s="96"/>
      <c r="B538" s="96"/>
      <c r="C538" s="96"/>
      <c r="D538" s="96"/>
      <c r="E538" s="96"/>
      <c r="F538" s="96"/>
      <c r="G538" s="141"/>
      <c r="H538" s="96"/>
      <c r="I538" s="96"/>
      <c r="J538" s="96"/>
      <c r="K538" s="96"/>
      <c r="L538" s="96"/>
      <c r="M538" s="96"/>
      <c r="N538" s="96"/>
      <c r="O538" s="96"/>
      <c r="P538" s="96"/>
      <c r="Q538" s="96"/>
      <c r="R538" s="96"/>
      <c r="S538" s="96"/>
      <c r="T538" s="142"/>
      <c r="U538" s="142"/>
      <c r="V538" s="96"/>
      <c r="W538" s="96"/>
      <c r="X538" s="96"/>
      <c r="Y538" s="96"/>
      <c r="Z538" s="96"/>
      <c r="AA538" s="96"/>
      <c r="AB538" s="142"/>
      <c r="AC538" s="96"/>
      <c r="AD538" s="96"/>
      <c r="AE538" s="96"/>
      <c r="AF538" s="96"/>
      <c r="AG538" s="96"/>
      <c r="AH538" s="96"/>
    </row>
    <row r="539" spans="1:34" ht="15.75" customHeight="1">
      <c r="A539" s="96"/>
      <c r="B539" s="96"/>
      <c r="C539" s="96"/>
      <c r="D539" s="96"/>
      <c r="E539" s="96"/>
      <c r="F539" s="96"/>
      <c r="G539" s="141"/>
      <c r="H539" s="96"/>
      <c r="I539" s="96"/>
      <c r="J539" s="96"/>
      <c r="K539" s="96"/>
      <c r="L539" s="96"/>
      <c r="M539" s="96"/>
      <c r="N539" s="96"/>
      <c r="O539" s="96"/>
      <c r="P539" s="96"/>
      <c r="Q539" s="96"/>
      <c r="R539" s="96"/>
      <c r="S539" s="96"/>
      <c r="T539" s="142"/>
      <c r="U539" s="142"/>
      <c r="V539" s="96"/>
      <c r="W539" s="96"/>
      <c r="X539" s="96"/>
      <c r="Y539" s="96"/>
      <c r="Z539" s="96"/>
      <c r="AA539" s="96"/>
      <c r="AB539" s="142"/>
      <c r="AC539" s="96"/>
      <c r="AD539" s="96"/>
      <c r="AE539" s="96"/>
      <c r="AF539" s="96"/>
      <c r="AG539" s="96"/>
      <c r="AH539" s="96"/>
    </row>
    <row r="540" spans="1:34" ht="15.75" customHeight="1">
      <c r="A540" s="96"/>
      <c r="B540" s="96"/>
      <c r="C540" s="96"/>
      <c r="D540" s="96"/>
      <c r="E540" s="96"/>
      <c r="F540" s="96"/>
      <c r="G540" s="141"/>
      <c r="H540" s="96"/>
      <c r="I540" s="96"/>
      <c r="J540" s="96"/>
      <c r="K540" s="96"/>
      <c r="L540" s="96"/>
      <c r="M540" s="96"/>
      <c r="N540" s="96"/>
      <c r="O540" s="96"/>
      <c r="P540" s="96"/>
      <c r="Q540" s="96"/>
      <c r="R540" s="96"/>
      <c r="S540" s="96"/>
      <c r="T540" s="142"/>
      <c r="U540" s="142"/>
      <c r="V540" s="96"/>
      <c r="W540" s="96"/>
      <c r="X540" s="96"/>
      <c r="Y540" s="96"/>
      <c r="Z540" s="96"/>
      <c r="AA540" s="96"/>
      <c r="AB540" s="142"/>
      <c r="AC540" s="96"/>
      <c r="AD540" s="96"/>
      <c r="AE540" s="96"/>
      <c r="AF540" s="96"/>
      <c r="AG540" s="96"/>
      <c r="AH540" s="96"/>
    </row>
    <row r="541" spans="1:34" ht="15.75" customHeight="1">
      <c r="A541" s="96"/>
      <c r="B541" s="96"/>
      <c r="C541" s="96"/>
      <c r="D541" s="96"/>
      <c r="E541" s="96"/>
      <c r="F541" s="96"/>
      <c r="G541" s="141"/>
      <c r="H541" s="96"/>
      <c r="I541" s="96"/>
      <c r="J541" s="96"/>
      <c r="K541" s="96"/>
      <c r="L541" s="96"/>
      <c r="M541" s="96"/>
      <c r="N541" s="96"/>
      <c r="O541" s="96"/>
      <c r="P541" s="96"/>
      <c r="Q541" s="96"/>
      <c r="R541" s="96"/>
      <c r="S541" s="96"/>
      <c r="T541" s="142"/>
      <c r="U541" s="142"/>
      <c r="V541" s="96"/>
      <c r="W541" s="96"/>
      <c r="X541" s="96"/>
      <c r="Y541" s="96"/>
      <c r="Z541" s="96"/>
      <c r="AA541" s="96"/>
      <c r="AB541" s="142"/>
      <c r="AC541" s="96"/>
      <c r="AD541" s="96"/>
      <c r="AE541" s="96"/>
      <c r="AF541" s="96"/>
      <c r="AG541" s="96"/>
      <c r="AH541" s="96"/>
    </row>
    <row r="542" spans="1:34" ht="15.75" customHeight="1">
      <c r="A542" s="96"/>
      <c r="B542" s="96"/>
      <c r="C542" s="96"/>
      <c r="D542" s="96"/>
      <c r="E542" s="96"/>
      <c r="F542" s="96"/>
      <c r="G542" s="141"/>
      <c r="H542" s="96"/>
      <c r="I542" s="96"/>
      <c r="J542" s="96"/>
      <c r="K542" s="96"/>
      <c r="L542" s="96"/>
      <c r="M542" s="96"/>
      <c r="N542" s="96"/>
      <c r="O542" s="96"/>
      <c r="P542" s="96"/>
      <c r="Q542" s="96"/>
      <c r="R542" s="96"/>
      <c r="S542" s="96"/>
      <c r="T542" s="142"/>
      <c r="U542" s="142"/>
      <c r="V542" s="96"/>
      <c r="W542" s="96"/>
      <c r="X542" s="96"/>
      <c r="Y542" s="96"/>
      <c r="Z542" s="96"/>
      <c r="AA542" s="96"/>
      <c r="AB542" s="142"/>
      <c r="AC542" s="96"/>
      <c r="AD542" s="96"/>
      <c r="AE542" s="96"/>
      <c r="AF542" s="96"/>
      <c r="AG542" s="96"/>
      <c r="AH542" s="96"/>
    </row>
    <row r="543" spans="1:34" ht="15.75" customHeight="1">
      <c r="A543" s="96"/>
      <c r="B543" s="96"/>
      <c r="C543" s="96"/>
      <c r="D543" s="96"/>
      <c r="E543" s="96"/>
      <c r="F543" s="96"/>
      <c r="G543" s="141"/>
      <c r="H543" s="96"/>
      <c r="I543" s="96"/>
      <c r="J543" s="96"/>
      <c r="K543" s="96"/>
      <c r="L543" s="96"/>
      <c r="M543" s="96"/>
      <c r="N543" s="96"/>
      <c r="O543" s="96"/>
      <c r="P543" s="96"/>
      <c r="Q543" s="96"/>
      <c r="R543" s="96"/>
      <c r="S543" s="96"/>
      <c r="T543" s="142"/>
      <c r="U543" s="142"/>
      <c r="V543" s="96"/>
      <c r="W543" s="96"/>
      <c r="X543" s="96"/>
      <c r="Y543" s="96"/>
      <c r="Z543" s="96"/>
      <c r="AA543" s="96"/>
      <c r="AB543" s="142"/>
      <c r="AC543" s="96"/>
      <c r="AD543" s="96"/>
      <c r="AE543" s="96"/>
      <c r="AF543" s="96"/>
      <c r="AG543" s="96"/>
      <c r="AH543" s="96"/>
    </row>
    <row r="544" spans="1:34" ht="15.75" customHeight="1">
      <c r="A544" s="96"/>
      <c r="B544" s="96"/>
      <c r="C544" s="96"/>
      <c r="D544" s="96"/>
      <c r="E544" s="96"/>
      <c r="F544" s="96"/>
      <c r="G544" s="141"/>
      <c r="H544" s="96"/>
      <c r="I544" s="96"/>
      <c r="J544" s="96"/>
      <c r="K544" s="96"/>
      <c r="L544" s="96"/>
      <c r="M544" s="96"/>
      <c r="N544" s="96"/>
      <c r="O544" s="96"/>
      <c r="P544" s="96"/>
      <c r="Q544" s="96"/>
      <c r="R544" s="96"/>
      <c r="S544" s="96"/>
      <c r="T544" s="142"/>
      <c r="U544" s="142"/>
      <c r="V544" s="96"/>
      <c r="W544" s="96"/>
      <c r="X544" s="96"/>
      <c r="Y544" s="96"/>
      <c r="Z544" s="96"/>
      <c r="AA544" s="96"/>
      <c r="AB544" s="142"/>
      <c r="AC544" s="96"/>
      <c r="AD544" s="96"/>
      <c r="AE544" s="96"/>
      <c r="AF544" s="96"/>
      <c r="AG544" s="96"/>
      <c r="AH544" s="96"/>
    </row>
    <row r="545" spans="1:34" ht="15.75" customHeight="1">
      <c r="A545" s="96"/>
      <c r="B545" s="96"/>
      <c r="C545" s="96"/>
      <c r="D545" s="96"/>
      <c r="E545" s="96"/>
      <c r="F545" s="96"/>
      <c r="G545" s="141"/>
      <c r="H545" s="96"/>
      <c r="I545" s="96"/>
      <c r="J545" s="96"/>
      <c r="K545" s="96"/>
      <c r="L545" s="96"/>
      <c r="M545" s="96"/>
      <c r="N545" s="96"/>
      <c r="O545" s="96"/>
      <c r="P545" s="96"/>
      <c r="Q545" s="96"/>
      <c r="R545" s="96"/>
      <c r="S545" s="96"/>
      <c r="T545" s="142"/>
      <c r="U545" s="142"/>
      <c r="V545" s="96"/>
      <c r="W545" s="96"/>
      <c r="X545" s="96"/>
      <c r="Y545" s="96"/>
      <c r="Z545" s="96"/>
      <c r="AA545" s="96"/>
      <c r="AB545" s="142"/>
      <c r="AC545" s="96"/>
      <c r="AD545" s="96"/>
      <c r="AE545" s="96"/>
      <c r="AF545" s="96"/>
      <c r="AG545" s="96"/>
      <c r="AH545" s="96"/>
    </row>
    <row r="546" spans="1:34" ht="15.75" customHeight="1">
      <c r="A546" s="96"/>
      <c r="B546" s="96"/>
      <c r="C546" s="96"/>
      <c r="D546" s="96"/>
      <c r="E546" s="96"/>
      <c r="F546" s="96"/>
      <c r="G546" s="141"/>
      <c r="H546" s="96"/>
      <c r="I546" s="96"/>
      <c r="J546" s="96"/>
      <c r="K546" s="96"/>
      <c r="L546" s="96"/>
      <c r="M546" s="96"/>
      <c r="N546" s="96"/>
      <c r="O546" s="96"/>
      <c r="P546" s="96"/>
      <c r="Q546" s="96"/>
      <c r="R546" s="96"/>
      <c r="S546" s="96"/>
      <c r="T546" s="142"/>
      <c r="U546" s="142"/>
      <c r="V546" s="96"/>
      <c r="W546" s="96"/>
      <c r="X546" s="96"/>
      <c r="Y546" s="96"/>
      <c r="Z546" s="96"/>
      <c r="AA546" s="96"/>
      <c r="AB546" s="142"/>
      <c r="AC546" s="96"/>
      <c r="AD546" s="96"/>
      <c r="AE546" s="96"/>
      <c r="AF546" s="96"/>
      <c r="AG546" s="96"/>
      <c r="AH546" s="96"/>
    </row>
    <row r="547" spans="1:34" ht="15.75" customHeight="1">
      <c r="A547" s="96"/>
      <c r="B547" s="96"/>
      <c r="C547" s="96"/>
      <c r="D547" s="96"/>
      <c r="E547" s="96"/>
      <c r="F547" s="96"/>
      <c r="G547" s="141"/>
      <c r="H547" s="96"/>
      <c r="I547" s="96"/>
      <c r="J547" s="96"/>
      <c r="K547" s="96"/>
      <c r="L547" s="96"/>
      <c r="M547" s="96"/>
      <c r="N547" s="96"/>
      <c r="O547" s="96"/>
      <c r="P547" s="96"/>
      <c r="Q547" s="96"/>
      <c r="R547" s="96"/>
      <c r="S547" s="96"/>
      <c r="T547" s="142"/>
      <c r="U547" s="142"/>
      <c r="V547" s="96"/>
      <c r="W547" s="96"/>
      <c r="X547" s="96"/>
      <c r="Y547" s="96"/>
      <c r="Z547" s="96"/>
      <c r="AA547" s="96"/>
      <c r="AB547" s="142"/>
      <c r="AC547" s="96"/>
      <c r="AD547" s="96"/>
      <c r="AE547" s="96"/>
      <c r="AF547" s="96"/>
      <c r="AG547" s="96"/>
      <c r="AH547" s="96"/>
    </row>
    <row r="548" spans="1:34" ht="15.75" customHeight="1">
      <c r="A548" s="96"/>
      <c r="B548" s="96"/>
      <c r="C548" s="96"/>
      <c r="D548" s="96"/>
      <c r="E548" s="96"/>
      <c r="F548" s="96"/>
      <c r="G548" s="141"/>
      <c r="H548" s="96"/>
      <c r="I548" s="96"/>
      <c r="J548" s="96"/>
      <c r="K548" s="96"/>
      <c r="L548" s="96"/>
      <c r="M548" s="96"/>
      <c r="N548" s="96"/>
      <c r="O548" s="96"/>
      <c r="P548" s="96"/>
      <c r="Q548" s="96"/>
      <c r="R548" s="96"/>
      <c r="S548" s="96"/>
      <c r="T548" s="142"/>
      <c r="U548" s="142"/>
      <c r="V548" s="96"/>
      <c r="W548" s="96"/>
      <c r="X548" s="96"/>
      <c r="Y548" s="96"/>
      <c r="Z548" s="96"/>
      <c r="AA548" s="96"/>
      <c r="AB548" s="142"/>
      <c r="AC548" s="96"/>
      <c r="AD548" s="96"/>
      <c r="AE548" s="96"/>
      <c r="AF548" s="96"/>
      <c r="AG548" s="96"/>
      <c r="AH548" s="96"/>
    </row>
    <row r="549" spans="1:34" ht="15.75" customHeight="1">
      <c r="A549" s="96"/>
      <c r="B549" s="96"/>
      <c r="C549" s="96"/>
      <c r="D549" s="96"/>
      <c r="E549" s="96"/>
      <c r="F549" s="96"/>
      <c r="G549" s="141"/>
      <c r="H549" s="96"/>
      <c r="I549" s="96"/>
      <c r="J549" s="96"/>
      <c r="K549" s="96"/>
      <c r="L549" s="96"/>
      <c r="M549" s="96"/>
      <c r="N549" s="96"/>
      <c r="O549" s="96"/>
      <c r="P549" s="96"/>
      <c r="Q549" s="96"/>
      <c r="R549" s="96"/>
      <c r="S549" s="96"/>
      <c r="T549" s="142"/>
      <c r="U549" s="142"/>
      <c r="V549" s="96"/>
      <c r="W549" s="96"/>
      <c r="X549" s="96"/>
      <c r="Y549" s="96"/>
      <c r="Z549" s="96"/>
      <c r="AA549" s="96"/>
      <c r="AB549" s="142"/>
      <c r="AC549" s="96"/>
      <c r="AD549" s="96"/>
      <c r="AE549" s="96"/>
      <c r="AF549" s="96"/>
      <c r="AG549" s="96"/>
      <c r="AH549" s="96"/>
    </row>
    <row r="550" spans="1:34" ht="15.75" customHeight="1">
      <c r="A550" s="96"/>
      <c r="B550" s="96"/>
      <c r="C550" s="96"/>
      <c r="D550" s="96"/>
      <c r="E550" s="96"/>
      <c r="F550" s="96"/>
      <c r="G550" s="141"/>
      <c r="H550" s="96"/>
      <c r="I550" s="96"/>
      <c r="J550" s="96"/>
      <c r="K550" s="96"/>
      <c r="L550" s="96"/>
      <c r="M550" s="96"/>
      <c r="N550" s="96"/>
      <c r="O550" s="96"/>
      <c r="P550" s="96"/>
      <c r="Q550" s="96"/>
      <c r="R550" s="96"/>
      <c r="S550" s="96"/>
      <c r="T550" s="142"/>
      <c r="U550" s="142"/>
      <c r="V550" s="96"/>
      <c r="W550" s="96"/>
      <c r="X550" s="96"/>
      <c r="Y550" s="96"/>
      <c r="Z550" s="96"/>
      <c r="AA550" s="96"/>
      <c r="AB550" s="142"/>
      <c r="AC550" s="96"/>
      <c r="AD550" s="96"/>
      <c r="AE550" s="96"/>
      <c r="AF550" s="96"/>
      <c r="AG550" s="96"/>
      <c r="AH550" s="96"/>
    </row>
    <row r="551" spans="1:34" ht="15.75" customHeight="1">
      <c r="A551" s="96"/>
      <c r="B551" s="96"/>
      <c r="C551" s="96"/>
      <c r="D551" s="96"/>
      <c r="E551" s="96"/>
      <c r="F551" s="96"/>
      <c r="G551" s="141"/>
      <c r="H551" s="96"/>
      <c r="I551" s="96"/>
      <c r="J551" s="96"/>
      <c r="K551" s="96"/>
      <c r="L551" s="96"/>
      <c r="M551" s="96"/>
      <c r="N551" s="96"/>
      <c r="O551" s="96"/>
      <c r="P551" s="96"/>
      <c r="Q551" s="96"/>
      <c r="R551" s="96"/>
      <c r="S551" s="96"/>
      <c r="T551" s="142"/>
      <c r="U551" s="142"/>
      <c r="V551" s="96"/>
      <c r="W551" s="96"/>
      <c r="X551" s="96"/>
      <c r="Y551" s="96"/>
      <c r="Z551" s="96"/>
      <c r="AA551" s="96"/>
      <c r="AB551" s="142"/>
      <c r="AC551" s="96"/>
      <c r="AD551" s="96"/>
      <c r="AE551" s="96"/>
      <c r="AF551" s="96"/>
      <c r="AG551" s="96"/>
      <c r="AH551" s="96"/>
    </row>
    <row r="552" spans="1:34" ht="15.75" customHeight="1">
      <c r="A552" s="96"/>
      <c r="B552" s="96"/>
      <c r="C552" s="96"/>
      <c r="D552" s="96"/>
      <c r="E552" s="96"/>
      <c r="F552" s="96"/>
      <c r="G552" s="141"/>
      <c r="H552" s="96"/>
      <c r="I552" s="96"/>
      <c r="J552" s="96"/>
      <c r="K552" s="96"/>
      <c r="L552" s="96"/>
      <c r="M552" s="96"/>
      <c r="N552" s="96"/>
      <c r="O552" s="96"/>
      <c r="P552" s="96"/>
      <c r="Q552" s="96"/>
      <c r="R552" s="96"/>
      <c r="S552" s="96"/>
      <c r="T552" s="142"/>
      <c r="U552" s="142"/>
      <c r="V552" s="96"/>
      <c r="W552" s="96"/>
      <c r="X552" s="96"/>
      <c r="Y552" s="96"/>
      <c r="Z552" s="96"/>
      <c r="AA552" s="96"/>
      <c r="AB552" s="142"/>
      <c r="AC552" s="96"/>
      <c r="AD552" s="96"/>
      <c r="AE552" s="96"/>
      <c r="AF552" s="96"/>
      <c r="AG552" s="96"/>
      <c r="AH552" s="96"/>
    </row>
    <row r="553" spans="1:34" ht="15.75" customHeight="1">
      <c r="A553" s="96"/>
      <c r="B553" s="96"/>
      <c r="C553" s="96"/>
      <c r="D553" s="96"/>
      <c r="E553" s="96"/>
      <c r="F553" s="96"/>
      <c r="G553" s="141"/>
      <c r="H553" s="96"/>
      <c r="I553" s="96"/>
      <c r="J553" s="96"/>
      <c r="K553" s="96"/>
      <c r="L553" s="96"/>
      <c r="M553" s="96"/>
      <c r="N553" s="96"/>
      <c r="O553" s="96"/>
      <c r="P553" s="96"/>
      <c r="Q553" s="96"/>
      <c r="R553" s="96"/>
      <c r="S553" s="96"/>
      <c r="T553" s="142"/>
      <c r="U553" s="142"/>
      <c r="V553" s="96"/>
      <c r="W553" s="96"/>
      <c r="X553" s="96"/>
      <c r="Y553" s="96"/>
      <c r="Z553" s="96"/>
      <c r="AA553" s="96"/>
      <c r="AB553" s="142"/>
      <c r="AC553" s="96"/>
      <c r="AD553" s="96"/>
      <c r="AE553" s="96"/>
      <c r="AF553" s="96"/>
      <c r="AG553" s="96"/>
      <c r="AH553" s="96"/>
    </row>
    <row r="554" spans="1:34" ht="15.75" customHeight="1">
      <c r="A554" s="96"/>
      <c r="B554" s="96"/>
      <c r="C554" s="96"/>
      <c r="D554" s="96"/>
      <c r="E554" s="96"/>
      <c r="F554" s="96"/>
      <c r="G554" s="141"/>
      <c r="H554" s="96"/>
      <c r="I554" s="96"/>
      <c r="J554" s="96"/>
      <c r="K554" s="96"/>
      <c r="L554" s="96"/>
      <c r="M554" s="96"/>
      <c r="N554" s="96"/>
      <c r="O554" s="96"/>
      <c r="P554" s="96"/>
      <c r="Q554" s="96"/>
      <c r="R554" s="96"/>
      <c r="S554" s="96"/>
      <c r="T554" s="142"/>
      <c r="U554" s="142"/>
      <c r="V554" s="96"/>
      <c r="W554" s="96"/>
      <c r="X554" s="96"/>
      <c r="Y554" s="96"/>
      <c r="Z554" s="96"/>
      <c r="AA554" s="96"/>
      <c r="AB554" s="142"/>
      <c r="AC554" s="96"/>
      <c r="AD554" s="96"/>
      <c r="AE554" s="96"/>
      <c r="AF554" s="96"/>
      <c r="AG554" s="96"/>
      <c r="AH554" s="96"/>
    </row>
    <row r="555" spans="1:34" ht="15.75" customHeight="1">
      <c r="A555" s="96"/>
      <c r="B555" s="96"/>
      <c r="C555" s="96"/>
      <c r="D555" s="96"/>
      <c r="E555" s="96"/>
      <c r="F555" s="96"/>
      <c r="G555" s="141"/>
      <c r="H555" s="96"/>
      <c r="I555" s="96"/>
      <c r="J555" s="96"/>
      <c r="K555" s="96"/>
      <c r="L555" s="96"/>
      <c r="M555" s="96"/>
      <c r="N555" s="96"/>
      <c r="O555" s="96"/>
      <c r="P555" s="96"/>
      <c r="Q555" s="96"/>
      <c r="R555" s="96"/>
      <c r="S555" s="96"/>
      <c r="T555" s="142"/>
      <c r="U555" s="142"/>
      <c r="V555" s="96"/>
      <c r="W555" s="96"/>
      <c r="X555" s="96"/>
      <c r="Y555" s="96"/>
      <c r="Z555" s="96"/>
      <c r="AA555" s="96"/>
      <c r="AB555" s="142"/>
      <c r="AC555" s="96"/>
      <c r="AD555" s="96"/>
      <c r="AE555" s="96"/>
      <c r="AF555" s="96"/>
      <c r="AG555" s="96"/>
      <c r="AH555" s="96"/>
    </row>
    <row r="556" spans="1:34" ht="15.75" customHeight="1">
      <c r="A556" s="96"/>
      <c r="B556" s="96"/>
      <c r="C556" s="96"/>
      <c r="D556" s="96"/>
      <c r="E556" s="96"/>
      <c r="F556" s="96"/>
      <c r="G556" s="141"/>
      <c r="H556" s="96"/>
      <c r="I556" s="96"/>
      <c r="J556" s="96"/>
      <c r="K556" s="96"/>
      <c r="L556" s="96"/>
      <c r="M556" s="96"/>
      <c r="N556" s="96"/>
      <c r="O556" s="96"/>
      <c r="P556" s="96"/>
      <c r="Q556" s="96"/>
      <c r="R556" s="96"/>
      <c r="S556" s="96"/>
      <c r="T556" s="142"/>
      <c r="U556" s="142"/>
      <c r="V556" s="96"/>
      <c r="W556" s="96"/>
      <c r="X556" s="96"/>
      <c r="Y556" s="96"/>
      <c r="Z556" s="96"/>
      <c r="AA556" s="96"/>
      <c r="AB556" s="142"/>
      <c r="AC556" s="96"/>
      <c r="AD556" s="96"/>
      <c r="AE556" s="96"/>
      <c r="AF556" s="96"/>
      <c r="AG556" s="96"/>
      <c r="AH556" s="96"/>
    </row>
    <row r="557" spans="1:34" ht="15.75" customHeight="1">
      <c r="A557" s="96"/>
      <c r="B557" s="96"/>
      <c r="C557" s="96"/>
      <c r="D557" s="96"/>
      <c r="E557" s="96"/>
      <c r="F557" s="96"/>
      <c r="G557" s="141"/>
      <c r="H557" s="96"/>
      <c r="I557" s="96"/>
      <c r="J557" s="96"/>
      <c r="K557" s="96"/>
      <c r="L557" s="96"/>
      <c r="M557" s="96"/>
      <c r="N557" s="96"/>
      <c r="O557" s="96"/>
      <c r="P557" s="96"/>
      <c r="Q557" s="96"/>
      <c r="R557" s="96"/>
      <c r="S557" s="96"/>
      <c r="T557" s="142"/>
      <c r="U557" s="142"/>
      <c r="V557" s="96"/>
      <c r="W557" s="96"/>
      <c r="X557" s="96"/>
      <c r="Y557" s="96"/>
      <c r="Z557" s="96"/>
      <c r="AA557" s="96"/>
      <c r="AB557" s="142"/>
      <c r="AC557" s="96"/>
      <c r="AD557" s="96"/>
      <c r="AE557" s="96"/>
      <c r="AF557" s="96"/>
      <c r="AG557" s="96"/>
      <c r="AH557" s="96"/>
    </row>
    <row r="558" spans="1:34" ht="15.75" customHeight="1">
      <c r="A558" s="96"/>
      <c r="B558" s="96"/>
      <c r="C558" s="96"/>
      <c r="D558" s="96"/>
      <c r="E558" s="96"/>
      <c r="F558" s="96"/>
      <c r="G558" s="141"/>
      <c r="H558" s="96"/>
      <c r="I558" s="96"/>
      <c r="J558" s="96"/>
      <c r="K558" s="96"/>
      <c r="L558" s="96"/>
      <c r="M558" s="96"/>
      <c r="N558" s="96"/>
      <c r="O558" s="96"/>
      <c r="P558" s="96"/>
      <c r="Q558" s="96"/>
      <c r="R558" s="96"/>
      <c r="S558" s="96"/>
      <c r="T558" s="142"/>
      <c r="U558" s="142"/>
      <c r="V558" s="96"/>
      <c r="W558" s="96"/>
      <c r="X558" s="96"/>
      <c r="Y558" s="96"/>
      <c r="Z558" s="96"/>
      <c r="AA558" s="96"/>
      <c r="AB558" s="142"/>
      <c r="AC558" s="96"/>
      <c r="AD558" s="96"/>
      <c r="AE558" s="96"/>
      <c r="AF558" s="96"/>
      <c r="AG558" s="96"/>
      <c r="AH558" s="96"/>
    </row>
    <row r="559" spans="1:34" ht="15.75" customHeight="1">
      <c r="A559" s="96"/>
      <c r="B559" s="96"/>
      <c r="C559" s="96"/>
      <c r="D559" s="96"/>
      <c r="E559" s="96"/>
      <c r="F559" s="96"/>
      <c r="G559" s="141"/>
      <c r="H559" s="96"/>
      <c r="I559" s="96"/>
      <c r="J559" s="96"/>
      <c r="K559" s="96"/>
      <c r="L559" s="96"/>
      <c r="M559" s="96"/>
      <c r="N559" s="96"/>
      <c r="O559" s="96"/>
      <c r="P559" s="96"/>
      <c r="Q559" s="96"/>
      <c r="R559" s="96"/>
      <c r="S559" s="96"/>
      <c r="T559" s="142"/>
      <c r="U559" s="142"/>
      <c r="V559" s="96"/>
      <c r="W559" s="96"/>
      <c r="X559" s="96"/>
      <c r="Y559" s="96"/>
      <c r="Z559" s="96"/>
      <c r="AA559" s="96"/>
      <c r="AB559" s="142"/>
      <c r="AC559" s="96"/>
      <c r="AD559" s="96"/>
      <c r="AE559" s="96"/>
      <c r="AF559" s="96"/>
      <c r="AG559" s="96"/>
      <c r="AH559" s="96"/>
    </row>
    <row r="560" spans="1:34" ht="15.75" customHeight="1">
      <c r="A560" s="96"/>
      <c r="B560" s="96"/>
      <c r="C560" s="96"/>
      <c r="D560" s="96"/>
      <c r="E560" s="96"/>
      <c r="F560" s="96"/>
      <c r="G560" s="141"/>
      <c r="H560" s="96"/>
      <c r="I560" s="96"/>
      <c r="J560" s="96"/>
      <c r="K560" s="96"/>
      <c r="L560" s="96"/>
      <c r="M560" s="96"/>
      <c r="N560" s="96"/>
      <c r="O560" s="96"/>
      <c r="P560" s="96"/>
      <c r="Q560" s="96"/>
      <c r="R560" s="96"/>
      <c r="S560" s="96"/>
      <c r="T560" s="142"/>
      <c r="U560" s="142"/>
      <c r="V560" s="96"/>
      <c r="W560" s="96"/>
      <c r="X560" s="96"/>
      <c r="Y560" s="96"/>
      <c r="Z560" s="96"/>
      <c r="AA560" s="96"/>
      <c r="AB560" s="142"/>
      <c r="AC560" s="96"/>
      <c r="AD560" s="96"/>
      <c r="AE560" s="96"/>
      <c r="AF560" s="96"/>
      <c r="AG560" s="96"/>
      <c r="AH560" s="96"/>
    </row>
    <row r="561" spans="1:34" ht="15.75" customHeight="1">
      <c r="A561" s="96"/>
      <c r="B561" s="96"/>
      <c r="C561" s="96"/>
      <c r="D561" s="96"/>
      <c r="E561" s="96"/>
      <c r="F561" s="96"/>
      <c r="G561" s="141"/>
      <c r="H561" s="96"/>
      <c r="I561" s="96"/>
      <c r="J561" s="96"/>
      <c r="K561" s="96"/>
      <c r="L561" s="96"/>
      <c r="M561" s="96"/>
      <c r="N561" s="96"/>
      <c r="O561" s="96"/>
      <c r="P561" s="96"/>
      <c r="Q561" s="96"/>
      <c r="R561" s="96"/>
      <c r="S561" s="96"/>
      <c r="T561" s="142"/>
      <c r="U561" s="142"/>
      <c r="V561" s="96"/>
      <c r="W561" s="96"/>
      <c r="X561" s="96"/>
      <c r="Y561" s="96"/>
      <c r="Z561" s="96"/>
      <c r="AA561" s="96"/>
      <c r="AB561" s="142"/>
      <c r="AC561" s="96"/>
      <c r="AD561" s="96"/>
      <c r="AE561" s="96"/>
      <c r="AF561" s="96"/>
      <c r="AG561" s="96"/>
      <c r="AH561" s="96"/>
    </row>
    <row r="562" spans="1:34" ht="15.75" customHeight="1">
      <c r="A562" s="96"/>
      <c r="B562" s="96"/>
      <c r="C562" s="96"/>
      <c r="D562" s="96"/>
      <c r="E562" s="96"/>
      <c r="F562" s="96"/>
      <c r="G562" s="141"/>
      <c r="H562" s="96"/>
      <c r="I562" s="96"/>
      <c r="J562" s="96"/>
      <c r="K562" s="96"/>
      <c r="L562" s="96"/>
      <c r="M562" s="96"/>
      <c r="N562" s="96"/>
      <c r="O562" s="96"/>
      <c r="P562" s="96"/>
      <c r="Q562" s="96"/>
      <c r="R562" s="96"/>
      <c r="S562" s="96"/>
      <c r="T562" s="142"/>
      <c r="U562" s="142"/>
      <c r="V562" s="96"/>
      <c r="W562" s="96"/>
      <c r="X562" s="96"/>
      <c r="Y562" s="96"/>
      <c r="Z562" s="96"/>
      <c r="AA562" s="96"/>
      <c r="AB562" s="142"/>
      <c r="AC562" s="96"/>
      <c r="AD562" s="96"/>
      <c r="AE562" s="96"/>
      <c r="AF562" s="96"/>
      <c r="AG562" s="96"/>
      <c r="AH562" s="96"/>
    </row>
    <row r="563" spans="1:34" ht="15.75" customHeight="1">
      <c r="A563" s="96"/>
      <c r="B563" s="96"/>
      <c r="C563" s="96"/>
      <c r="D563" s="96"/>
      <c r="E563" s="96"/>
      <c r="F563" s="96"/>
      <c r="G563" s="141"/>
      <c r="H563" s="96"/>
      <c r="I563" s="96"/>
      <c r="J563" s="96"/>
      <c r="K563" s="96"/>
      <c r="L563" s="96"/>
      <c r="M563" s="96"/>
      <c r="N563" s="96"/>
      <c r="O563" s="96"/>
      <c r="P563" s="96"/>
      <c r="Q563" s="96"/>
      <c r="R563" s="96"/>
      <c r="S563" s="96"/>
      <c r="T563" s="142"/>
      <c r="U563" s="142"/>
      <c r="V563" s="96"/>
      <c r="W563" s="96"/>
      <c r="X563" s="96"/>
      <c r="Y563" s="96"/>
      <c r="Z563" s="96"/>
      <c r="AA563" s="96"/>
      <c r="AB563" s="142"/>
      <c r="AC563" s="96"/>
      <c r="AD563" s="96"/>
      <c r="AE563" s="96"/>
      <c r="AF563" s="96"/>
      <c r="AG563" s="96"/>
      <c r="AH563" s="96"/>
    </row>
    <row r="564" spans="1:34" ht="15.75" customHeight="1">
      <c r="A564" s="96"/>
      <c r="B564" s="96"/>
      <c r="C564" s="96"/>
      <c r="D564" s="96"/>
      <c r="E564" s="96"/>
      <c r="F564" s="96"/>
      <c r="G564" s="141"/>
      <c r="H564" s="96"/>
      <c r="I564" s="96"/>
      <c r="J564" s="96"/>
      <c r="K564" s="96"/>
      <c r="L564" s="96"/>
      <c r="M564" s="96"/>
      <c r="N564" s="96"/>
      <c r="O564" s="96"/>
      <c r="P564" s="96"/>
      <c r="Q564" s="96"/>
      <c r="R564" s="96"/>
      <c r="S564" s="96"/>
      <c r="T564" s="142"/>
      <c r="U564" s="142"/>
      <c r="V564" s="96"/>
      <c r="W564" s="96"/>
      <c r="X564" s="96"/>
      <c r="Y564" s="96"/>
      <c r="Z564" s="96"/>
      <c r="AA564" s="96"/>
      <c r="AB564" s="142"/>
      <c r="AC564" s="96"/>
      <c r="AD564" s="96"/>
      <c r="AE564" s="96"/>
      <c r="AF564" s="96"/>
      <c r="AG564" s="96"/>
      <c r="AH564" s="96"/>
    </row>
    <row r="565" spans="1:34" ht="15.75" customHeight="1">
      <c r="A565" s="96"/>
      <c r="B565" s="96"/>
      <c r="C565" s="96"/>
      <c r="D565" s="96"/>
      <c r="E565" s="96"/>
      <c r="F565" s="96"/>
      <c r="G565" s="141"/>
      <c r="H565" s="96"/>
      <c r="I565" s="96"/>
      <c r="J565" s="96"/>
      <c r="K565" s="96"/>
      <c r="L565" s="96"/>
      <c r="M565" s="96"/>
      <c r="N565" s="96"/>
      <c r="O565" s="96"/>
      <c r="P565" s="96"/>
      <c r="Q565" s="96"/>
      <c r="R565" s="96"/>
      <c r="S565" s="96"/>
      <c r="T565" s="142"/>
      <c r="U565" s="142"/>
      <c r="V565" s="96"/>
      <c r="W565" s="96"/>
      <c r="X565" s="96"/>
      <c r="Y565" s="96"/>
      <c r="Z565" s="96"/>
      <c r="AA565" s="96"/>
      <c r="AB565" s="142"/>
      <c r="AC565" s="96"/>
      <c r="AD565" s="96"/>
      <c r="AE565" s="96"/>
      <c r="AF565" s="96"/>
      <c r="AG565" s="96"/>
      <c r="AH565" s="96"/>
    </row>
    <row r="566" spans="1:34" ht="15.75" customHeight="1">
      <c r="A566" s="96"/>
      <c r="B566" s="96"/>
      <c r="C566" s="96"/>
      <c r="D566" s="96"/>
      <c r="E566" s="96"/>
      <c r="F566" s="96"/>
      <c r="G566" s="141"/>
      <c r="H566" s="96"/>
      <c r="I566" s="96"/>
      <c r="J566" s="96"/>
      <c r="K566" s="96"/>
      <c r="L566" s="96"/>
      <c r="M566" s="96"/>
      <c r="N566" s="96"/>
      <c r="O566" s="96"/>
      <c r="P566" s="96"/>
      <c r="Q566" s="96"/>
      <c r="R566" s="96"/>
      <c r="S566" s="96"/>
      <c r="T566" s="142"/>
      <c r="U566" s="142"/>
      <c r="V566" s="96"/>
      <c r="W566" s="96"/>
      <c r="X566" s="96"/>
      <c r="Y566" s="96"/>
      <c r="Z566" s="96"/>
      <c r="AA566" s="96"/>
      <c r="AB566" s="142"/>
      <c r="AC566" s="96"/>
      <c r="AD566" s="96"/>
      <c r="AE566" s="96"/>
      <c r="AF566" s="96"/>
      <c r="AG566" s="96"/>
      <c r="AH566" s="96"/>
    </row>
    <row r="567" spans="1:34" ht="15.75" customHeight="1">
      <c r="A567" s="96"/>
      <c r="B567" s="96"/>
      <c r="C567" s="96"/>
      <c r="D567" s="96"/>
      <c r="E567" s="96"/>
      <c r="F567" s="96"/>
      <c r="G567" s="141"/>
      <c r="H567" s="96"/>
      <c r="I567" s="96"/>
      <c r="J567" s="96"/>
      <c r="K567" s="96"/>
      <c r="L567" s="96"/>
      <c r="M567" s="96"/>
      <c r="N567" s="96"/>
      <c r="O567" s="96"/>
      <c r="P567" s="96"/>
      <c r="Q567" s="96"/>
      <c r="R567" s="96"/>
      <c r="S567" s="96"/>
      <c r="T567" s="142"/>
      <c r="U567" s="142"/>
      <c r="V567" s="96"/>
      <c r="W567" s="96"/>
      <c r="X567" s="96"/>
      <c r="Y567" s="96"/>
      <c r="Z567" s="96"/>
      <c r="AA567" s="96"/>
      <c r="AB567" s="142"/>
      <c r="AC567" s="96"/>
      <c r="AD567" s="96"/>
      <c r="AE567" s="96"/>
      <c r="AF567" s="96"/>
      <c r="AG567" s="96"/>
      <c r="AH567" s="96"/>
    </row>
    <row r="568" spans="1:34" ht="15.75" customHeight="1">
      <c r="A568" s="96"/>
      <c r="B568" s="96"/>
      <c r="C568" s="96"/>
      <c r="D568" s="96"/>
      <c r="E568" s="96"/>
      <c r="F568" s="96"/>
      <c r="G568" s="141"/>
      <c r="H568" s="96"/>
      <c r="I568" s="96"/>
      <c r="J568" s="96"/>
      <c r="K568" s="96"/>
      <c r="L568" s="96"/>
      <c r="M568" s="96"/>
      <c r="N568" s="96"/>
      <c r="O568" s="96"/>
      <c r="P568" s="96"/>
      <c r="Q568" s="96"/>
      <c r="R568" s="96"/>
      <c r="S568" s="96"/>
      <c r="T568" s="142"/>
      <c r="U568" s="142"/>
      <c r="V568" s="96"/>
      <c r="W568" s="96"/>
      <c r="X568" s="96"/>
      <c r="Y568" s="96"/>
      <c r="Z568" s="96"/>
      <c r="AA568" s="96"/>
      <c r="AB568" s="142"/>
      <c r="AC568" s="96"/>
      <c r="AD568" s="96"/>
      <c r="AE568" s="96"/>
      <c r="AF568" s="96"/>
      <c r="AG568" s="96"/>
      <c r="AH568" s="96"/>
    </row>
    <row r="569" spans="1:34" ht="15.75" customHeight="1">
      <c r="A569" s="96"/>
      <c r="B569" s="96"/>
      <c r="C569" s="96"/>
      <c r="D569" s="96"/>
      <c r="E569" s="96"/>
      <c r="F569" s="96"/>
      <c r="G569" s="141"/>
      <c r="H569" s="96"/>
      <c r="I569" s="96"/>
      <c r="J569" s="96"/>
      <c r="K569" s="96"/>
      <c r="L569" s="96"/>
      <c r="M569" s="96"/>
      <c r="N569" s="96"/>
      <c r="O569" s="96"/>
      <c r="P569" s="96"/>
      <c r="Q569" s="96"/>
      <c r="R569" s="96"/>
      <c r="S569" s="96"/>
      <c r="T569" s="142"/>
      <c r="U569" s="142"/>
      <c r="V569" s="96"/>
      <c r="W569" s="96"/>
      <c r="X569" s="96"/>
      <c r="Y569" s="96"/>
      <c r="Z569" s="96"/>
      <c r="AA569" s="96"/>
      <c r="AB569" s="142"/>
      <c r="AC569" s="96"/>
      <c r="AD569" s="96"/>
      <c r="AE569" s="96"/>
      <c r="AF569" s="96"/>
      <c r="AG569" s="96"/>
      <c r="AH569" s="96"/>
    </row>
    <row r="570" spans="1:34" ht="15.75" customHeight="1">
      <c r="A570" s="96"/>
      <c r="B570" s="96"/>
      <c r="C570" s="96"/>
      <c r="D570" s="96"/>
      <c r="E570" s="96"/>
      <c r="F570" s="96"/>
      <c r="G570" s="141"/>
      <c r="H570" s="96"/>
      <c r="I570" s="96"/>
      <c r="J570" s="96"/>
      <c r="K570" s="96"/>
      <c r="L570" s="96"/>
      <c r="M570" s="96"/>
      <c r="N570" s="96"/>
      <c r="O570" s="96"/>
      <c r="P570" s="96"/>
      <c r="Q570" s="96"/>
      <c r="R570" s="96"/>
      <c r="S570" s="96"/>
      <c r="T570" s="142"/>
      <c r="U570" s="142"/>
      <c r="V570" s="96"/>
      <c r="W570" s="96"/>
      <c r="X570" s="96"/>
      <c r="Y570" s="96"/>
      <c r="Z570" s="96"/>
      <c r="AA570" s="96"/>
      <c r="AB570" s="142"/>
      <c r="AC570" s="96"/>
      <c r="AD570" s="96"/>
      <c r="AE570" s="96"/>
      <c r="AF570" s="96"/>
      <c r="AG570" s="96"/>
      <c r="AH570" s="96"/>
    </row>
    <row r="571" spans="1:34" ht="15.75" customHeight="1">
      <c r="A571" s="96"/>
      <c r="B571" s="96"/>
      <c r="C571" s="96"/>
      <c r="D571" s="96"/>
      <c r="E571" s="96"/>
      <c r="F571" s="96"/>
      <c r="G571" s="141"/>
      <c r="H571" s="96"/>
      <c r="I571" s="96"/>
      <c r="J571" s="96"/>
      <c r="K571" s="96"/>
      <c r="L571" s="96"/>
      <c r="M571" s="96"/>
      <c r="N571" s="96"/>
      <c r="O571" s="96"/>
      <c r="P571" s="96"/>
      <c r="Q571" s="96"/>
      <c r="R571" s="96"/>
      <c r="S571" s="96"/>
      <c r="T571" s="142"/>
      <c r="U571" s="142"/>
      <c r="V571" s="96"/>
      <c r="W571" s="96"/>
      <c r="X571" s="96"/>
      <c r="Y571" s="96"/>
      <c r="Z571" s="96"/>
      <c r="AA571" s="96"/>
      <c r="AB571" s="142"/>
      <c r="AC571" s="96"/>
      <c r="AD571" s="96"/>
      <c r="AE571" s="96"/>
      <c r="AF571" s="96"/>
      <c r="AG571" s="96"/>
      <c r="AH571" s="96"/>
    </row>
    <row r="572" spans="1:34" ht="15.75" customHeight="1">
      <c r="A572" s="96"/>
      <c r="B572" s="96"/>
      <c r="C572" s="96"/>
      <c r="D572" s="96"/>
      <c r="E572" s="96"/>
      <c r="F572" s="96"/>
      <c r="G572" s="141"/>
      <c r="H572" s="96"/>
      <c r="I572" s="96"/>
      <c r="J572" s="96"/>
      <c r="K572" s="96"/>
      <c r="L572" s="96"/>
      <c r="M572" s="96"/>
      <c r="N572" s="96"/>
      <c r="O572" s="96"/>
      <c r="P572" s="96"/>
      <c r="Q572" s="96"/>
      <c r="R572" s="96"/>
      <c r="S572" s="96"/>
      <c r="T572" s="142"/>
      <c r="U572" s="142"/>
      <c r="V572" s="96"/>
      <c r="W572" s="96"/>
      <c r="X572" s="96"/>
      <c r="Y572" s="96"/>
      <c r="Z572" s="96"/>
      <c r="AA572" s="96"/>
      <c r="AB572" s="142"/>
      <c r="AC572" s="96"/>
      <c r="AD572" s="96"/>
      <c r="AE572" s="96"/>
      <c r="AF572" s="96"/>
      <c r="AG572" s="96"/>
      <c r="AH572" s="96"/>
    </row>
    <row r="573" spans="1:34" ht="15.75" customHeight="1">
      <c r="A573" s="96"/>
      <c r="B573" s="96"/>
      <c r="C573" s="96"/>
      <c r="D573" s="96"/>
      <c r="E573" s="96"/>
      <c r="F573" s="96"/>
      <c r="G573" s="141"/>
      <c r="H573" s="96"/>
      <c r="I573" s="96"/>
      <c r="J573" s="96"/>
      <c r="K573" s="96"/>
      <c r="L573" s="96"/>
      <c r="M573" s="96"/>
      <c r="N573" s="96"/>
      <c r="O573" s="96"/>
      <c r="P573" s="96"/>
      <c r="Q573" s="96"/>
      <c r="R573" s="96"/>
      <c r="S573" s="96"/>
      <c r="T573" s="142"/>
      <c r="U573" s="142"/>
      <c r="V573" s="96"/>
      <c r="W573" s="96"/>
      <c r="X573" s="96"/>
      <c r="Y573" s="96"/>
      <c r="Z573" s="96"/>
      <c r="AA573" s="96"/>
      <c r="AB573" s="142"/>
      <c r="AC573" s="96"/>
      <c r="AD573" s="96"/>
      <c r="AE573" s="96"/>
      <c r="AF573" s="96"/>
      <c r="AG573" s="96"/>
      <c r="AH573" s="96"/>
    </row>
    <row r="574" spans="1:34" ht="15.75" customHeight="1">
      <c r="A574" s="96"/>
      <c r="B574" s="96"/>
      <c r="C574" s="96"/>
      <c r="D574" s="96"/>
      <c r="E574" s="96"/>
      <c r="F574" s="96"/>
      <c r="G574" s="141"/>
      <c r="H574" s="96"/>
      <c r="I574" s="96"/>
      <c r="J574" s="96"/>
      <c r="K574" s="96"/>
      <c r="L574" s="96"/>
      <c r="M574" s="96"/>
      <c r="N574" s="96"/>
      <c r="O574" s="96"/>
      <c r="P574" s="96"/>
      <c r="Q574" s="96"/>
      <c r="R574" s="96"/>
      <c r="S574" s="96"/>
      <c r="T574" s="142"/>
      <c r="U574" s="142"/>
      <c r="V574" s="96"/>
      <c r="W574" s="96"/>
      <c r="X574" s="96"/>
      <c r="Y574" s="96"/>
      <c r="Z574" s="96"/>
      <c r="AA574" s="96"/>
      <c r="AB574" s="142"/>
      <c r="AC574" s="96"/>
      <c r="AD574" s="96"/>
      <c r="AE574" s="96"/>
      <c r="AF574" s="96"/>
      <c r="AG574" s="96"/>
      <c r="AH574" s="96"/>
    </row>
    <row r="575" spans="1:34" ht="15.75" customHeight="1">
      <c r="A575" s="96"/>
      <c r="B575" s="96"/>
      <c r="C575" s="96"/>
      <c r="D575" s="96"/>
      <c r="E575" s="96"/>
      <c r="F575" s="96"/>
      <c r="G575" s="141"/>
      <c r="H575" s="96"/>
      <c r="I575" s="96"/>
      <c r="J575" s="96"/>
      <c r="K575" s="96"/>
      <c r="L575" s="96"/>
      <c r="M575" s="96"/>
      <c r="N575" s="96"/>
      <c r="O575" s="96"/>
      <c r="P575" s="96"/>
      <c r="Q575" s="96"/>
      <c r="R575" s="96"/>
      <c r="S575" s="96"/>
      <c r="T575" s="142"/>
      <c r="U575" s="142"/>
      <c r="V575" s="96"/>
      <c r="W575" s="96"/>
      <c r="X575" s="96"/>
      <c r="Y575" s="96"/>
      <c r="Z575" s="96"/>
      <c r="AA575" s="96"/>
      <c r="AB575" s="142"/>
      <c r="AC575" s="96"/>
      <c r="AD575" s="96"/>
      <c r="AE575" s="96"/>
      <c r="AF575" s="96"/>
      <c r="AG575" s="96"/>
      <c r="AH575" s="96"/>
    </row>
    <row r="576" spans="1:34" ht="15.75" customHeight="1">
      <c r="A576" s="96"/>
      <c r="B576" s="96"/>
      <c r="C576" s="96"/>
      <c r="D576" s="96"/>
      <c r="E576" s="96"/>
      <c r="F576" s="96"/>
      <c r="G576" s="141"/>
      <c r="H576" s="96"/>
      <c r="I576" s="96"/>
      <c r="J576" s="96"/>
      <c r="K576" s="96"/>
      <c r="L576" s="96"/>
      <c r="M576" s="96"/>
      <c r="N576" s="96"/>
      <c r="O576" s="96"/>
      <c r="P576" s="96"/>
      <c r="Q576" s="96"/>
      <c r="R576" s="96"/>
      <c r="S576" s="96"/>
      <c r="T576" s="142"/>
      <c r="U576" s="142"/>
      <c r="V576" s="96"/>
      <c r="W576" s="96"/>
      <c r="X576" s="96"/>
      <c r="Y576" s="96"/>
      <c r="Z576" s="96"/>
      <c r="AA576" s="96"/>
      <c r="AB576" s="142"/>
      <c r="AC576" s="96"/>
      <c r="AD576" s="96"/>
      <c r="AE576" s="96"/>
      <c r="AF576" s="96"/>
      <c r="AG576" s="96"/>
      <c r="AH576" s="96"/>
    </row>
    <row r="577" spans="1:34" ht="15.75" customHeight="1">
      <c r="A577" s="96"/>
      <c r="B577" s="96"/>
      <c r="C577" s="96"/>
      <c r="D577" s="96"/>
      <c r="E577" s="96"/>
      <c r="F577" s="96"/>
      <c r="G577" s="141"/>
      <c r="H577" s="96"/>
      <c r="I577" s="96"/>
      <c r="J577" s="96"/>
      <c r="K577" s="96"/>
      <c r="L577" s="96"/>
      <c r="M577" s="96"/>
      <c r="N577" s="96"/>
      <c r="O577" s="96"/>
      <c r="P577" s="96"/>
      <c r="Q577" s="96"/>
      <c r="R577" s="96"/>
      <c r="S577" s="96"/>
      <c r="T577" s="142"/>
      <c r="U577" s="142"/>
      <c r="V577" s="96"/>
      <c r="W577" s="96"/>
      <c r="X577" s="96"/>
      <c r="Y577" s="96"/>
      <c r="Z577" s="96"/>
      <c r="AA577" s="96"/>
      <c r="AB577" s="142"/>
      <c r="AC577" s="96"/>
      <c r="AD577" s="96"/>
      <c r="AE577" s="96"/>
      <c r="AF577" s="96"/>
      <c r="AG577" s="96"/>
      <c r="AH577" s="96"/>
    </row>
    <row r="578" spans="1:34" ht="15.75" customHeight="1">
      <c r="A578" s="96"/>
      <c r="B578" s="96"/>
      <c r="C578" s="96"/>
      <c r="D578" s="96"/>
      <c r="E578" s="96"/>
      <c r="F578" s="96"/>
      <c r="G578" s="141"/>
      <c r="H578" s="96"/>
      <c r="I578" s="96"/>
      <c r="J578" s="96"/>
      <c r="K578" s="96"/>
      <c r="L578" s="96"/>
      <c r="M578" s="96"/>
      <c r="N578" s="96"/>
      <c r="O578" s="96"/>
      <c r="P578" s="96"/>
      <c r="Q578" s="96"/>
      <c r="R578" s="96"/>
      <c r="S578" s="96"/>
      <c r="T578" s="142"/>
      <c r="U578" s="142"/>
      <c r="V578" s="96"/>
      <c r="W578" s="96"/>
      <c r="X578" s="96"/>
      <c r="Y578" s="96"/>
      <c r="Z578" s="96"/>
      <c r="AA578" s="96"/>
      <c r="AB578" s="142"/>
      <c r="AC578" s="96"/>
      <c r="AD578" s="96"/>
      <c r="AE578" s="96"/>
      <c r="AF578" s="96"/>
      <c r="AG578" s="96"/>
      <c r="AH578" s="96"/>
    </row>
    <row r="579" spans="1:34" ht="15.75" customHeight="1">
      <c r="A579" s="96"/>
      <c r="B579" s="96"/>
      <c r="C579" s="96"/>
      <c r="D579" s="96"/>
      <c r="E579" s="96"/>
      <c r="F579" s="96"/>
      <c r="G579" s="141"/>
      <c r="H579" s="96"/>
      <c r="I579" s="96"/>
      <c r="J579" s="96"/>
      <c r="K579" s="96"/>
      <c r="L579" s="96"/>
      <c r="M579" s="96"/>
      <c r="N579" s="96"/>
      <c r="O579" s="96"/>
      <c r="P579" s="96"/>
      <c r="Q579" s="96"/>
      <c r="R579" s="96"/>
      <c r="S579" s="96"/>
      <c r="T579" s="142"/>
      <c r="U579" s="142"/>
      <c r="V579" s="96"/>
      <c r="W579" s="96"/>
      <c r="X579" s="96"/>
      <c r="Y579" s="96"/>
      <c r="Z579" s="96"/>
      <c r="AA579" s="96"/>
      <c r="AB579" s="142"/>
      <c r="AC579" s="96"/>
      <c r="AD579" s="96"/>
      <c r="AE579" s="96"/>
      <c r="AF579" s="96"/>
      <c r="AG579" s="96"/>
      <c r="AH579" s="96"/>
    </row>
    <row r="580" spans="1:34" ht="15.75" customHeight="1">
      <c r="A580" s="96"/>
      <c r="B580" s="96"/>
      <c r="C580" s="96"/>
      <c r="D580" s="96"/>
      <c r="E580" s="96"/>
      <c r="F580" s="96"/>
      <c r="G580" s="141"/>
      <c r="H580" s="96"/>
      <c r="I580" s="96"/>
      <c r="J580" s="96"/>
      <c r="K580" s="96"/>
      <c r="L580" s="96"/>
      <c r="M580" s="96"/>
      <c r="N580" s="96"/>
      <c r="O580" s="96"/>
      <c r="P580" s="96"/>
      <c r="Q580" s="96"/>
      <c r="R580" s="96"/>
      <c r="S580" s="96"/>
      <c r="T580" s="142"/>
      <c r="U580" s="142"/>
      <c r="V580" s="96"/>
      <c r="W580" s="96"/>
      <c r="X580" s="96"/>
      <c r="Y580" s="96"/>
      <c r="Z580" s="96"/>
      <c r="AA580" s="96"/>
      <c r="AB580" s="142"/>
      <c r="AC580" s="96"/>
      <c r="AD580" s="96"/>
      <c r="AE580" s="96"/>
      <c r="AF580" s="96"/>
      <c r="AG580" s="96"/>
      <c r="AH580" s="96"/>
    </row>
    <row r="581" spans="1:34" ht="15.75" customHeight="1">
      <c r="A581" s="96"/>
      <c r="B581" s="96"/>
      <c r="C581" s="96"/>
      <c r="D581" s="96"/>
      <c r="E581" s="96"/>
      <c r="F581" s="96"/>
      <c r="G581" s="141"/>
      <c r="H581" s="96"/>
      <c r="I581" s="96"/>
      <c r="J581" s="96"/>
      <c r="K581" s="96"/>
      <c r="L581" s="96"/>
      <c r="M581" s="96"/>
      <c r="N581" s="96"/>
      <c r="O581" s="96"/>
      <c r="P581" s="96"/>
      <c r="Q581" s="96"/>
      <c r="R581" s="96"/>
      <c r="S581" s="96"/>
      <c r="T581" s="142"/>
      <c r="U581" s="142"/>
      <c r="V581" s="96"/>
      <c r="W581" s="96"/>
      <c r="X581" s="96"/>
      <c r="Y581" s="96"/>
      <c r="Z581" s="96"/>
      <c r="AA581" s="96"/>
      <c r="AB581" s="142"/>
      <c r="AC581" s="96"/>
      <c r="AD581" s="96"/>
      <c r="AE581" s="96"/>
      <c r="AF581" s="96"/>
      <c r="AG581" s="96"/>
      <c r="AH581" s="96"/>
    </row>
    <row r="582" spans="1:34" ht="15.75" customHeight="1">
      <c r="A582" s="96"/>
      <c r="B582" s="96"/>
      <c r="C582" s="96"/>
      <c r="D582" s="96"/>
      <c r="E582" s="96"/>
      <c r="F582" s="96"/>
      <c r="G582" s="141"/>
      <c r="H582" s="96"/>
      <c r="I582" s="96"/>
      <c r="J582" s="96"/>
      <c r="K582" s="96"/>
      <c r="L582" s="96"/>
      <c r="M582" s="96"/>
      <c r="N582" s="96"/>
      <c r="O582" s="96"/>
      <c r="P582" s="96"/>
      <c r="Q582" s="96"/>
      <c r="R582" s="96"/>
      <c r="S582" s="96"/>
      <c r="T582" s="142"/>
      <c r="U582" s="142"/>
      <c r="V582" s="96"/>
      <c r="W582" s="96"/>
      <c r="X582" s="96"/>
      <c r="Y582" s="96"/>
      <c r="Z582" s="96"/>
      <c r="AA582" s="96"/>
      <c r="AB582" s="142"/>
      <c r="AC582" s="96"/>
      <c r="AD582" s="96"/>
      <c r="AE582" s="96"/>
      <c r="AF582" s="96"/>
      <c r="AG582" s="96"/>
      <c r="AH582" s="96"/>
    </row>
    <row r="583" spans="1:34" ht="15.75" customHeight="1">
      <c r="A583" s="96"/>
      <c r="B583" s="96"/>
      <c r="C583" s="96"/>
      <c r="D583" s="96"/>
      <c r="E583" s="96"/>
      <c r="F583" s="96"/>
      <c r="G583" s="141"/>
      <c r="H583" s="96"/>
      <c r="I583" s="96"/>
      <c r="J583" s="96"/>
      <c r="K583" s="96"/>
      <c r="L583" s="96"/>
      <c r="M583" s="96"/>
      <c r="N583" s="96"/>
      <c r="O583" s="96"/>
      <c r="P583" s="96"/>
      <c r="Q583" s="96"/>
      <c r="R583" s="96"/>
      <c r="S583" s="96"/>
      <c r="T583" s="142"/>
      <c r="U583" s="142"/>
      <c r="V583" s="96"/>
      <c r="W583" s="96"/>
      <c r="X583" s="96"/>
      <c r="Y583" s="96"/>
      <c r="Z583" s="96"/>
      <c r="AA583" s="96"/>
      <c r="AB583" s="142"/>
      <c r="AC583" s="96"/>
      <c r="AD583" s="96"/>
      <c r="AE583" s="96"/>
      <c r="AF583" s="96"/>
      <c r="AG583" s="96"/>
      <c r="AH583" s="96"/>
    </row>
    <row r="584" spans="1:34" ht="15.75" customHeight="1">
      <c r="A584" s="96"/>
      <c r="B584" s="96"/>
      <c r="C584" s="96"/>
      <c r="D584" s="96"/>
      <c r="E584" s="96"/>
      <c r="F584" s="96"/>
      <c r="G584" s="141"/>
      <c r="H584" s="96"/>
      <c r="I584" s="96"/>
      <c r="J584" s="96"/>
      <c r="K584" s="96"/>
      <c r="L584" s="96"/>
      <c r="M584" s="96"/>
      <c r="N584" s="96"/>
      <c r="O584" s="96"/>
      <c r="P584" s="96"/>
      <c r="Q584" s="96"/>
      <c r="R584" s="96"/>
      <c r="S584" s="96"/>
      <c r="T584" s="142"/>
      <c r="U584" s="142"/>
      <c r="V584" s="96"/>
      <c r="W584" s="96"/>
      <c r="X584" s="96"/>
      <c r="Y584" s="96"/>
      <c r="Z584" s="96"/>
      <c r="AA584" s="96"/>
      <c r="AB584" s="142"/>
      <c r="AC584" s="96"/>
      <c r="AD584" s="96"/>
      <c r="AE584" s="96"/>
      <c r="AF584" s="96"/>
      <c r="AG584" s="96"/>
      <c r="AH584" s="96"/>
    </row>
    <row r="585" spans="1:34" ht="15.75" customHeight="1">
      <c r="A585" s="96"/>
      <c r="B585" s="96"/>
      <c r="C585" s="96"/>
      <c r="D585" s="96"/>
      <c r="E585" s="96"/>
      <c r="F585" s="96"/>
      <c r="G585" s="141"/>
      <c r="H585" s="96"/>
      <c r="I585" s="96"/>
      <c r="J585" s="96"/>
      <c r="K585" s="96"/>
      <c r="L585" s="96"/>
      <c r="M585" s="96"/>
      <c r="N585" s="96"/>
      <c r="O585" s="96"/>
      <c r="P585" s="96"/>
      <c r="Q585" s="96"/>
      <c r="R585" s="96"/>
      <c r="S585" s="96"/>
      <c r="T585" s="142"/>
      <c r="U585" s="142"/>
      <c r="V585" s="96"/>
      <c r="W585" s="96"/>
      <c r="X585" s="96"/>
      <c r="Y585" s="96"/>
      <c r="Z585" s="96"/>
      <c r="AA585" s="96"/>
      <c r="AB585" s="142"/>
      <c r="AC585" s="96"/>
      <c r="AD585" s="96"/>
      <c r="AE585" s="96"/>
      <c r="AF585" s="96"/>
      <c r="AG585" s="96"/>
      <c r="AH585" s="96"/>
    </row>
    <row r="586" spans="1:34" ht="15.75" customHeight="1">
      <c r="A586" s="96"/>
      <c r="B586" s="96"/>
      <c r="C586" s="96"/>
      <c r="D586" s="96"/>
      <c r="E586" s="96"/>
      <c r="F586" s="96"/>
      <c r="G586" s="141"/>
      <c r="H586" s="96"/>
      <c r="I586" s="96"/>
      <c r="J586" s="96"/>
      <c r="K586" s="96"/>
      <c r="L586" s="96"/>
      <c r="M586" s="96"/>
      <c r="N586" s="96"/>
      <c r="O586" s="96"/>
      <c r="P586" s="96"/>
      <c r="Q586" s="96"/>
      <c r="R586" s="96"/>
      <c r="S586" s="96"/>
      <c r="T586" s="142"/>
      <c r="U586" s="142"/>
      <c r="V586" s="96"/>
      <c r="W586" s="96"/>
      <c r="X586" s="96"/>
      <c r="Y586" s="96"/>
      <c r="Z586" s="96"/>
      <c r="AA586" s="96"/>
      <c r="AB586" s="142"/>
      <c r="AC586" s="96"/>
      <c r="AD586" s="96"/>
      <c r="AE586" s="96"/>
      <c r="AF586" s="96"/>
      <c r="AG586" s="96"/>
      <c r="AH586" s="96"/>
    </row>
    <row r="587" spans="1:34" ht="15.75" customHeight="1">
      <c r="A587" s="96"/>
      <c r="B587" s="96"/>
      <c r="C587" s="96"/>
      <c r="D587" s="96"/>
      <c r="E587" s="96"/>
      <c r="F587" s="96"/>
      <c r="G587" s="141"/>
      <c r="H587" s="96"/>
      <c r="I587" s="96"/>
      <c r="J587" s="96"/>
      <c r="K587" s="96"/>
      <c r="L587" s="96"/>
      <c r="M587" s="96"/>
      <c r="N587" s="96"/>
      <c r="O587" s="96"/>
      <c r="P587" s="96"/>
      <c r="Q587" s="96"/>
      <c r="R587" s="96"/>
      <c r="S587" s="96"/>
      <c r="T587" s="142"/>
      <c r="U587" s="142"/>
      <c r="V587" s="96"/>
      <c r="W587" s="96"/>
      <c r="X587" s="96"/>
      <c r="Y587" s="96"/>
      <c r="Z587" s="96"/>
      <c r="AA587" s="96"/>
      <c r="AB587" s="142"/>
      <c r="AC587" s="96"/>
      <c r="AD587" s="96"/>
      <c r="AE587" s="96"/>
      <c r="AF587" s="96"/>
      <c r="AG587" s="96"/>
      <c r="AH587" s="96"/>
    </row>
    <row r="588" spans="1:34" ht="15.75" customHeight="1">
      <c r="A588" s="96"/>
      <c r="B588" s="96"/>
      <c r="C588" s="96"/>
      <c r="D588" s="96"/>
      <c r="E588" s="96"/>
      <c r="F588" s="96"/>
      <c r="G588" s="141"/>
      <c r="H588" s="96"/>
      <c r="I588" s="96"/>
      <c r="J588" s="96"/>
      <c r="K588" s="96"/>
      <c r="L588" s="96"/>
      <c r="M588" s="96"/>
      <c r="N588" s="96"/>
      <c r="O588" s="96"/>
      <c r="P588" s="96"/>
      <c r="Q588" s="96"/>
      <c r="R588" s="96"/>
      <c r="S588" s="96"/>
      <c r="T588" s="142"/>
      <c r="U588" s="142"/>
      <c r="V588" s="96"/>
      <c r="W588" s="96"/>
      <c r="X588" s="96"/>
      <c r="Y588" s="96"/>
      <c r="Z588" s="96"/>
      <c r="AA588" s="96"/>
      <c r="AB588" s="142"/>
      <c r="AC588" s="96"/>
      <c r="AD588" s="96"/>
      <c r="AE588" s="96"/>
      <c r="AF588" s="96"/>
      <c r="AG588" s="96"/>
      <c r="AH588" s="96"/>
    </row>
    <row r="589" spans="1:34" ht="15.75" customHeight="1">
      <c r="A589" s="96"/>
      <c r="B589" s="96"/>
      <c r="C589" s="96"/>
      <c r="D589" s="96"/>
      <c r="E589" s="96"/>
      <c r="F589" s="96"/>
      <c r="G589" s="141"/>
      <c r="H589" s="96"/>
      <c r="I589" s="96"/>
      <c r="J589" s="96"/>
      <c r="K589" s="96"/>
      <c r="L589" s="96"/>
      <c r="M589" s="96"/>
      <c r="N589" s="96"/>
      <c r="O589" s="96"/>
      <c r="P589" s="96"/>
      <c r="Q589" s="96"/>
      <c r="R589" s="96"/>
      <c r="S589" s="96"/>
      <c r="T589" s="142"/>
      <c r="U589" s="142"/>
      <c r="V589" s="96"/>
      <c r="W589" s="96"/>
      <c r="X589" s="96"/>
      <c r="Y589" s="96"/>
      <c r="Z589" s="96"/>
      <c r="AA589" s="96"/>
      <c r="AB589" s="142"/>
      <c r="AC589" s="96"/>
      <c r="AD589" s="96"/>
      <c r="AE589" s="96"/>
      <c r="AF589" s="96"/>
      <c r="AG589" s="96"/>
      <c r="AH589" s="96"/>
    </row>
    <row r="590" spans="1:34" ht="15.75" customHeight="1">
      <c r="A590" s="96"/>
      <c r="B590" s="96"/>
      <c r="C590" s="96"/>
      <c r="D590" s="96"/>
      <c r="E590" s="96"/>
      <c r="F590" s="96"/>
      <c r="G590" s="141"/>
      <c r="H590" s="96"/>
      <c r="I590" s="96"/>
      <c r="J590" s="96"/>
      <c r="K590" s="96"/>
      <c r="L590" s="96"/>
      <c r="M590" s="96"/>
      <c r="N590" s="96"/>
      <c r="O590" s="96"/>
      <c r="P590" s="96"/>
      <c r="Q590" s="96"/>
      <c r="R590" s="96"/>
      <c r="S590" s="96"/>
      <c r="T590" s="142"/>
      <c r="U590" s="142"/>
      <c r="V590" s="96"/>
      <c r="W590" s="96"/>
      <c r="X590" s="96"/>
      <c r="Y590" s="96"/>
      <c r="Z590" s="96"/>
      <c r="AA590" s="96"/>
      <c r="AB590" s="142"/>
      <c r="AC590" s="96"/>
      <c r="AD590" s="96"/>
      <c r="AE590" s="96"/>
      <c r="AF590" s="96"/>
      <c r="AG590" s="96"/>
      <c r="AH590" s="96"/>
    </row>
    <row r="591" spans="1:34" ht="15.75" customHeight="1">
      <c r="A591" s="96"/>
      <c r="B591" s="96"/>
      <c r="C591" s="96"/>
      <c r="D591" s="96"/>
      <c r="E591" s="96"/>
      <c r="F591" s="96"/>
      <c r="G591" s="141"/>
      <c r="H591" s="96"/>
      <c r="I591" s="96"/>
      <c r="J591" s="96"/>
      <c r="K591" s="96"/>
      <c r="L591" s="96"/>
      <c r="M591" s="96"/>
      <c r="N591" s="96"/>
      <c r="O591" s="96"/>
      <c r="P591" s="96"/>
      <c r="Q591" s="96"/>
      <c r="R591" s="96"/>
      <c r="S591" s="96"/>
      <c r="T591" s="142"/>
      <c r="U591" s="142"/>
      <c r="V591" s="96"/>
      <c r="W591" s="96"/>
      <c r="X591" s="96"/>
      <c r="Y591" s="96"/>
      <c r="Z591" s="96"/>
      <c r="AA591" s="96"/>
      <c r="AB591" s="142"/>
      <c r="AC591" s="96"/>
      <c r="AD591" s="96"/>
      <c r="AE591" s="96"/>
      <c r="AF591" s="96"/>
      <c r="AG591" s="96"/>
      <c r="AH591" s="96"/>
    </row>
    <row r="592" spans="1:34" ht="15.75" customHeight="1">
      <c r="A592" s="96"/>
      <c r="B592" s="96"/>
      <c r="C592" s="96"/>
      <c r="D592" s="96"/>
      <c r="E592" s="96"/>
      <c r="F592" s="96"/>
      <c r="G592" s="141"/>
      <c r="H592" s="96"/>
      <c r="I592" s="96"/>
      <c r="J592" s="96"/>
      <c r="K592" s="96"/>
      <c r="L592" s="96"/>
      <c r="M592" s="96"/>
      <c r="N592" s="96"/>
      <c r="O592" s="96"/>
      <c r="P592" s="96"/>
      <c r="Q592" s="96"/>
      <c r="R592" s="96"/>
      <c r="S592" s="96"/>
      <c r="T592" s="142"/>
      <c r="U592" s="142"/>
      <c r="V592" s="96"/>
      <c r="W592" s="96"/>
      <c r="X592" s="96"/>
      <c r="Y592" s="96"/>
      <c r="Z592" s="96"/>
      <c r="AA592" s="96"/>
      <c r="AB592" s="142"/>
      <c r="AC592" s="96"/>
      <c r="AD592" s="96"/>
      <c r="AE592" s="96"/>
      <c r="AF592" s="96"/>
      <c r="AG592" s="96"/>
      <c r="AH592" s="96"/>
    </row>
    <row r="593" spans="1:34" ht="15.75" customHeight="1">
      <c r="A593" s="96"/>
      <c r="B593" s="96"/>
      <c r="C593" s="96"/>
      <c r="D593" s="96"/>
      <c r="E593" s="96"/>
      <c r="F593" s="96"/>
      <c r="G593" s="141"/>
      <c r="H593" s="96"/>
      <c r="I593" s="96"/>
      <c r="J593" s="96"/>
      <c r="K593" s="96"/>
      <c r="L593" s="96"/>
      <c r="M593" s="96"/>
      <c r="N593" s="96"/>
      <c r="O593" s="96"/>
      <c r="P593" s="96"/>
      <c r="Q593" s="96"/>
      <c r="R593" s="96"/>
      <c r="S593" s="96"/>
      <c r="T593" s="142"/>
      <c r="U593" s="142"/>
      <c r="V593" s="96"/>
      <c r="W593" s="96"/>
      <c r="X593" s="96"/>
      <c r="Y593" s="96"/>
      <c r="Z593" s="96"/>
      <c r="AA593" s="96"/>
      <c r="AB593" s="142"/>
      <c r="AC593" s="96"/>
      <c r="AD593" s="96"/>
      <c r="AE593" s="96"/>
      <c r="AF593" s="96"/>
      <c r="AG593" s="96"/>
      <c r="AH593" s="96"/>
    </row>
    <row r="594" spans="1:34" ht="15.75" customHeight="1">
      <c r="A594" s="96"/>
      <c r="B594" s="96"/>
      <c r="C594" s="96"/>
      <c r="D594" s="96"/>
      <c r="E594" s="96"/>
      <c r="F594" s="96"/>
      <c r="G594" s="141"/>
      <c r="H594" s="96"/>
      <c r="I594" s="96"/>
      <c r="J594" s="96"/>
      <c r="K594" s="96"/>
      <c r="L594" s="96"/>
      <c r="M594" s="96"/>
      <c r="N594" s="96"/>
      <c r="O594" s="96"/>
      <c r="P594" s="96"/>
      <c r="Q594" s="96"/>
      <c r="R594" s="96"/>
      <c r="S594" s="96"/>
      <c r="T594" s="142"/>
      <c r="U594" s="142"/>
      <c r="V594" s="96"/>
      <c r="W594" s="96"/>
      <c r="X594" s="96"/>
      <c r="Y594" s="96"/>
      <c r="Z594" s="96"/>
      <c r="AA594" s="96"/>
      <c r="AB594" s="142"/>
      <c r="AC594" s="96"/>
      <c r="AD594" s="96"/>
      <c r="AE594" s="96"/>
      <c r="AF594" s="96"/>
      <c r="AG594" s="96"/>
      <c r="AH594" s="96"/>
    </row>
    <row r="595" spans="1:34" ht="15.75" customHeight="1">
      <c r="A595" s="96"/>
      <c r="B595" s="96"/>
      <c r="C595" s="96"/>
      <c r="D595" s="96"/>
      <c r="E595" s="96"/>
      <c r="F595" s="96"/>
      <c r="G595" s="141"/>
      <c r="H595" s="96"/>
      <c r="I595" s="96"/>
      <c r="J595" s="96"/>
      <c r="K595" s="96"/>
      <c r="L595" s="96"/>
      <c r="M595" s="96"/>
      <c r="N595" s="96"/>
      <c r="O595" s="96"/>
      <c r="P595" s="96"/>
      <c r="Q595" s="96"/>
      <c r="R595" s="96"/>
      <c r="S595" s="96"/>
      <c r="T595" s="142"/>
      <c r="U595" s="142"/>
      <c r="V595" s="96"/>
      <c r="W595" s="96"/>
      <c r="X595" s="96"/>
      <c r="Y595" s="96"/>
      <c r="Z595" s="96"/>
      <c r="AA595" s="96"/>
      <c r="AB595" s="142"/>
      <c r="AC595" s="96"/>
      <c r="AD595" s="96"/>
      <c r="AE595" s="96"/>
      <c r="AF595" s="96"/>
      <c r="AG595" s="96"/>
      <c r="AH595" s="96"/>
    </row>
    <row r="596" spans="1:34" ht="15.75" customHeight="1">
      <c r="A596" s="96"/>
      <c r="B596" s="96"/>
      <c r="C596" s="96"/>
      <c r="D596" s="96"/>
      <c r="E596" s="96"/>
      <c r="F596" s="96"/>
      <c r="G596" s="141"/>
      <c r="H596" s="96"/>
      <c r="I596" s="96"/>
      <c r="J596" s="96"/>
      <c r="K596" s="96"/>
      <c r="L596" s="96"/>
      <c r="M596" s="96"/>
      <c r="N596" s="96"/>
      <c r="O596" s="96"/>
      <c r="P596" s="96"/>
      <c r="Q596" s="96"/>
      <c r="R596" s="96"/>
      <c r="S596" s="96"/>
      <c r="T596" s="142"/>
      <c r="U596" s="142"/>
      <c r="V596" s="96"/>
      <c r="W596" s="96"/>
      <c r="X596" s="96"/>
      <c r="Y596" s="96"/>
      <c r="Z596" s="96"/>
      <c r="AA596" s="96"/>
      <c r="AB596" s="142"/>
      <c r="AC596" s="96"/>
      <c r="AD596" s="96"/>
      <c r="AE596" s="96"/>
      <c r="AF596" s="96"/>
      <c r="AG596" s="96"/>
      <c r="AH596" s="96"/>
    </row>
    <row r="597" spans="1:34" ht="15.75" customHeight="1">
      <c r="A597" s="96"/>
      <c r="B597" s="96"/>
      <c r="C597" s="96"/>
      <c r="D597" s="96"/>
      <c r="E597" s="96"/>
      <c r="F597" s="96"/>
      <c r="G597" s="141"/>
      <c r="H597" s="96"/>
      <c r="I597" s="96"/>
      <c r="J597" s="96"/>
      <c r="K597" s="96"/>
      <c r="L597" s="96"/>
      <c r="M597" s="96"/>
      <c r="N597" s="96"/>
      <c r="O597" s="96"/>
      <c r="P597" s="96"/>
      <c r="Q597" s="96"/>
      <c r="R597" s="96"/>
      <c r="S597" s="96"/>
      <c r="T597" s="142"/>
      <c r="U597" s="142"/>
      <c r="V597" s="96"/>
      <c r="W597" s="96"/>
      <c r="X597" s="96"/>
      <c r="Y597" s="96"/>
      <c r="Z597" s="96"/>
      <c r="AA597" s="96"/>
      <c r="AB597" s="142"/>
      <c r="AC597" s="96"/>
      <c r="AD597" s="96"/>
      <c r="AE597" s="96"/>
      <c r="AF597" s="96"/>
      <c r="AG597" s="96"/>
      <c r="AH597" s="96"/>
    </row>
    <row r="598" spans="1:34" ht="15.75" customHeight="1">
      <c r="A598" s="96"/>
      <c r="B598" s="96"/>
      <c r="C598" s="96"/>
      <c r="D598" s="96"/>
      <c r="E598" s="96"/>
      <c r="F598" s="96"/>
      <c r="G598" s="141"/>
      <c r="H598" s="96"/>
      <c r="I598" s="96"/>
      <c r="J598" s="96"/>
      <c r="K598" s="96"/>
      <c r="L598" s="96"/>
      <c r="M598" s="96"/>
      <c r="N598" s="96"/>
      <c r="O598" s="96"/>
      <c r="P598" s="96"/>
      <c r="Q598" s="96"/>
      <c r="R598" s="96"/>
      <c r="S598" s="96"/>
      <c r="T598" s="142"/>
      <c r="U598" s="142"/>
      <c r="V598" s="96"/>
      <c r="W598" s="96"/>
      <c r="X598" s="96"/>
      <c r="Y598" s="96"/>
      <c r="Z598" s="96"/>
      <c r="AA598" s="96"/>
      <c r="AB598" s="142"/>
      <c r="AC598" s="96"/>
      <c r="AD598" s="96"/>
      <c r="AE598" s="96"/>
      <c r="AF598" s="96"/>
      <c r="AG598" s="96"/>
      <c r="AH598" s="96"/>
    </row>
    <row r="599" spans="1:34" ht="15.75" customHeight="1">
      <c r="A599" s="96"/>
      <c r="B599" s="96"/>
      <c r="C599" s="96"/>
      <c r="D599" s="96"/>
      <c r="E599" s="96"/>
      <c r="F599" s="96"/>
      <c r="G599" s="141"/>
      <c r="H599" s="96"/>
      <c r="I599" s="96"/>
      <c r="J599" s="96"/>
      <c r="K599" s="96"/>
      <c r="L599" s="96"/>
      <c r="M599" s="96"/>
      <c r="N599" s="96"/>
      <c r="O599" s="96"/>
      <c r="P599" s="96"/>
      <c r="Q599" s="96"/>
      <c r="R599" s="96"/>
      <c r="S599" s="96"/>
      <c r="T599" s="142"/>
      <c r="U599" s="142"/>
      <c r="V599" s="96"/>
      <c r="W599" s="96"/>
      <c r="X599" s="96"/>
      <c r="Y599" s="96"/>
      <c r="Z599" s="96"/>
      <c r="AA599" s="96"/>
      <c r="AB599" s="142"/>
      <c r="AC599" s="96"/>
      <c r="AD599" s="96"/>
      <c r="AE599" s="96"/>
      <c r="AF599" s="96"/>
      <c r="AG599" s="96"/>
      <c r="AH599" s="96"/>
    </row>
    <row r="600" spans="1:34" ht="15.75" customHeight="1">
      <c r="A600" s="96"/>
      <c r="B600" s="96"/>
      <c r="C600" s="96"/>
      <c r="D600" s="96"/>
      <c r="E600" s="96"/>
      <c r="F600" s="96"/>
      <c r="G600" s="141"/>
      <c r="H600" s="96"/>
      <c r="I600" s="96"/>
      <c r="J600" s="96"/>
      <c r="K600" s="96"/>
      <c r="L600" s="96"/>
      <c r="M600" s="96"/>
      <c r="N600" s="96"/>
      <c r="O600" s="96"/>
      <c r="P600" s="96"/>
      <c r="Q600" s="96"/>
      <c r="R600" s="96"/>
      <c r="S600" s="96"/>
      <c r="T600" s="142"/>
      <c r="U600" s="142"/>
      <c r="V600" s="96"/>
      <c r="W600" s="96"/>
      <c r="X600" s="96"/>
      <c r="Y600" s="96"/>
      <c r="Z600" s="96"/>
      <c r="AA600" s="96"/>
      <c r="AB600" s="142"/>
      <c r="AC600" s="96"/>
      <c r="AD600" s="96"/>
      <c r="AE600" s="96"/>
      <c r="AF600" s="96"/>
      <c r="AG600" s="96"/>
      <c r="AH600" s="96"/>
    </row>
    <row r="601" spans="1:34" ht="15.75" customHeight="1">
      <c r="A601" s="96"/>
      <c r="B601" s="96"/>
      <c r="C601" s="96"/>
      <c r="D601" s="96"/>
      <c r="E601" s="96"/>
      <c r="F601" s="96"/>
      <c r="G601" s="141"/>
      <c r="H601" s="96"/>
      <c r="I601" s="96"/>
      <c r="J601" s="96"/>
      <c r="K601" s="96"/>
      <c r="L601" s="96"/>
      <c r="M601" s="96"/>
      <c r="N601" s="96"/>
      <c r="O601" s="96"/>
      <c r="P601" s="96"/>
      <c r="Q601" s="96"/>
      <c r="R601" s="96"/>
      <c r="S601" s="96"/>
      <c r="T601" s="142"/>
      <c r="U601" s="142"/>
      <c r="V601" s="96"/>
      <c r="W601" s="96"/>
      <c r="X601" s="96"/>
      <c r="Y601" s="96"/>
      <c r="Z601" s="96"/>
      <c r="AA601" s="96"/>
      <c r="AB601" s="142"/>
      <c r="AC601" s="96"/>
      <c r="AD601" s="96"/>
      <c r="AE601" s="96"/>
      <c r="AF601" s="96"/>
      <c r="AG601" s="96"/>
      <c r="AH601" s="96"/>
    </row>
    <row r="602" spans="1:34" ht="15.75" customHeight="1">
      <c r="A602" s="96"/>
      <c r="B602" s="96"/>
      <c r="C602" s="96"/>
      <c r="D602" s="96"/>
      <c r="E602" s="96"/>
      <c r="F602" s="96"/>
      <c r="G602" s="141"/>
      <c r="H602" s="96"/>
      <c r="I602" s="96"/>
      <c r="J602" s="96"/>
      <c r="K602" s="96"/>
      <c r="L602" s="96"/>
      <c r="M602" s="96"/>
      <c r="N602" s="96"/>
      <c r="O602" s="96"/>
      <c r="P602" s="96"/>
      <c r="Q602" s="96"/>
      <c r="R602" s="96"/>
      <c r="S602" s="96"/>
      <c r="T602" s="142"/>
      <c r="U602" s="142"/>
      <c r="V602" s="96"/>
      <c r="W602" s="96"/>
      <c r="X602" s="96"/>
      <c r="Y602" s="96"/>
      <c r="Z602" s="96"/>
      <c r="AA602" s="96"/>
      <c r="AB602" s="142"/>
      <c r="AC602" s="96"/>
      <c r="AD602" s="96"/>
      <c r="AE602" s="96"/>
      <c r="AF602" s="96"/>
      <c r="AG602" s="96"/>
      <c r="AH602" s="96"/>
    </row>
    <row r="603" spans="1:34" ht="15.75" customHeight="1">
      <c r="A603" s="96"/>
      <c r="B603" s="96"/>
      <c r="C603" s="96"/>
      <c r="D603" s="96"/>
      <c r="E603" s="96"/>
      <c r="F603" s="96"/>
      <c r="G603" s="141"/>
      <c r="H603" s="96"/>
      <c r="I603" s="96"/>
      <c r="J603" s="96"/>
      <c r="K603" s="96"/>
      <c r="L603" s="96"/>
      <c r="M603" s="96"/>
      <c r="N603" s="96"/>
      <c r="O603" s="96"/>
      <c r="P603" s="96"/>
      <c r="Q603" s="96"/>
      <c r="R603" s="96"/>
      <c r="S603" s="96"/>
      <c r="T603" s="142"/>
      <c r="U603" s="142"/>
      <c r="V603" s="96"/>
      <c r="W603" s="96"/>
      <c r="X603" s="96"/>
      <c r="Y603" s="96"/>
      <c r="Z603" s="96"/>
      <c r="AA603" s="96"/>
      <c r="AB603" s="142"/>
      <c r="AC603" s="96"/>
      <c r="AD603" s="96"/>
      <c r="AE603" s="96"/>
      <c r="AF603" s="96"/>
      <c r="AG603" s="96"/>
      <c r="AH603" s="96"/>
    </row>
    <row r="604" spans="1:34" ht="15.75" customHeight="1">
      <c r="A604" s="96"/>
      <c r="B604" s="96"/>
      <c r="C604" s="96"/>
      <c r="D604" s="96"/>
      <c r="E604" s="96"/>
      <c r="F604" s="96"/>
      <c r="G604" s="141"/>
      <c r="H604" s="96"/>
      <c r="I604" s="96"/>
      <c r="J604" s="96"/>
      <c r="K604" s="96"/>
      <c r="L604" s="96"/>
      <c r="M604" s="96"/>
      <c r="N604" s="96"/>
      <c r="O604" s="96"/>
      <c r="P604" s="96"/>
      <c r="Q604" s="96"/>
      <c r="R604" s="96"/>
      <c r="S604" s="96"/>
      <c r="T604" s="142"/>
      <c r="U604" s="142"/>
      <c r="V604" s="96"/>
      <c r="W604" s="96"/>
      <c r="X604" s="96"/>
      <c r="Y604" s="96"/>
      <c r="Z604" s="96"/>
      <c r="AA604" s="96"/>
      <c r="AB604" s="142"/>
      <c r="AC604" s="96"/>
      <c r="AD604" s="96"/>
      <c r="AE604" s="96"/>
      <c r="AF604" s="96"/>
      <c r="AG604" s="96"/>
      <c r="AH604" s="96"/>
    </row>
    <row r="605" spans="1:34" ht="15.75" customHeight="1">
      <c r="A605" s="96"/>
      <c r="B605" s="96"/>
      <c r="C605" s="96"/>
      <c r="D605" s="96"/>
      <c r="E605" s="96"/>
      <c r="F605" s="96"/>
      <c r="G605" s="141"/>
      <c r="H605" s="96"/>
      <c r="I605" s="96"/>
      <c r="J605" s="96"/>
      <c r="K605" s="96"/>
      <c r="L605" s="96"/>
      <c r="M605" s="96"/>
      <c r="N605" s="96"/>
      <c r="O605" s="96"/>
      <c r="P605" s="96"/>
      <c r="Q605" s="96"/>
      <c r="R605" s="96"/>
      <c r="S605" s="96"/>
      <c r="T605" s="142"/>
      <c r="U605" s="142"/>
      <c r="V605" s="96"/>
      <c r="W605" s="96"/>
      <c r="X605" s="96"/>
      <c r="Y605" s="96"/>
      <c r="Z605" s="96"/>
      <c r="AA605" s="96"/>
      <c r="AB605" s="142"/>
      <c r="AC605" s="96"/>
      <c r="AD605" s="96"/>
      <c r="AE605" s="96"/>
      <c r="AF605" s="96"/>
      <c r="AG605" s="96"/>
      <c r="AH605" s="96"/>
    </row>
    <row r="606" spans="1:34" ht="15.75" customHeight="1">
      <c r="A606" s="96"/>
      <c r="B606" s="96"/>
      <c r="C606" s="96"/>
      <c r="D606" s="96"/>
      <c r="E606" s="96"/>
      <c r="F606" s="96"/>
      <c r="G606" s="141"/>
      <c r="H606" s="96"/>
      <c r="I606" s="96"/>
      <c r="J606" s="96"/>
      <c r="K606" s="96"/>
      <c r="L606" s="96"/>
      <c r="M606" s="96"/>
      <c r="N606" s="96"/>
      <c r="O606" s="96"/>
      <c r="P606" s="96"/>
      <c r="Q606" s="96"/>
      <c r="R606" s="96"/>
      <c r="S606" s="96"/>
      <c r="T606" s="142"/>
      <c r="U606" s="142"/>
      <c r="V606" s="96"/>
      <c r="W606" s="96"/>
      <c r="X606" s="96"/>
      <c r="Y606" s="96"/>
      <c r="Z606" s="96"/>
      <c r="AA606" s="96"/>
      <c r="AB606" s="142"/>
      <c r="AC606" s="96"/>
      <c r="AD606" s="96"/>
      <c r="AE606" s="96"/>
      <c r="AF606" s="96"/>
      <c r="AG606" s="96"/>
      <c r="AH606" s="96"/>
    </row>
    <row r="607" spans="1:34" ht="15.75" customHeight="1">
      <c r="A607" s="96"/>
      <c r="B607" s="96"/>
      <c r="C607" s="96"/>
      <c r="D607" s="96"/>
      <c r="E607" s="96"/>
      <c r="F607" s="96"/>
      <c r="G607" s="141"/>
      <c r="H607" s="96"/>
      <c r="I607" s="96"/>
      <c r="J607" s="96"/>
      <c r="K607" s="96"/>
      <c r="L607" s="96"/>
      <c r="M607" s="96"/>
      <c r="N607" s="96"/>
      <c r="O607" s="96"/>
      <c r="P607" s="96"/>
      <c r="Q607" s="96"/>
      <c r="R607" s="96"/>
      <c r="S607" s="96"/>
      <c r="T607" s="142"/>
      <c r="U607" s="142"/>
      <c r="V607" s="96"/>
      <c r="W607" s="96"/>
      <c r="X607" s="96"/>
      <c r="Y607" s="96"/>
      <c r="Z607" s="96"/>
      <c r="AA607" s="96"/>
      <c r="AB607" s="142"/>
      <c r="AC607" s="96"/>
      <c r="AD607" s="96"/>
      <c r="AE607" s="96"/>
      <c r="AF607" s="96"/>
      <c r="AG607" s="96"/>
      <c r="AH607" s="96"/>
    </row>
    <row r="608" spans="1:34" ht="15.75" customHeight="1">
      <c r="A608" s="96"/>
      <c r="B608" s="96"/>
      <c r="C608" s="96"/>
      <c r="D608" s="96"/>
      <c r="E608" s="96"/>
      <c r="F608" s="96"/>
      <c r="G608" s="141"/>
      <c r="H608" s="96"/>
      <c r="I608" s="96"/>
      <c r="J608" s="96"/>
      <c r="K608" s="96"/>
      <c r="L608" s="96"/>
      <c r="M608" s="96"/>
      <c r="N608" s="96"/>
      <c r="O608" s="96"/>
      <c r="P608" s="96"/>
      <c r="Q608" s="96"/>
      <c r="R608" s="96"/>
      <c r="S608" s="96"/>
      <c r="T608" s="142"/>
      <c r="U608" s="142"/>
      <c r="V608" s="96"/>
      <c r="W608" s="96"/>
      <c r="X608" s="96"/>
      <c r="Y608" s="96"/>
      <c r="Z608" s="96"/>
      <c r="AA608" s="96"/>
      <c r="AB608" s="142"/>
      <c r="AC608" s="96"/>
      <c r="AD608" s="96"/>
      <c r="AE608" s="96"/>
      <c r="AF608" s="96"/>
      <c r="AG608" s="96"/>
      <c r="AH608" s="96"/>
    </row>
    <row r="609" spans="1:34" ht="15.75" customHeight="1">
      <c r="A609" s="96"/>
      <c r="B609" s="96"/>
      <c r="C609" s="96"/>
      <c r="D609" s="96"/>
      <c r="E609" s="96"/>
      <c r="F609" s="96"/>
      <c r="G609" s="141"/>
      <c r="H609" s="96"/>
      <c r="I609" s="96"/>
      <c r="J609" s="96"/>
      <c r="K609" s="96"/>
      <c r="L609" s="96"/>
      <c r="M609" s="96"/>
      <c r="N609" s="96"/>
      <c r="O609" s="96"/>
      <c r="P609" s="96"/>
      <c r="Q609" s="96"/>
      <c r="R609" s="96"/>
      <c r="S609" s="96"/>
      <c r="T609" s="142"/>
      <c r="U609" s="142"/>
      <c r="V609" s="96"/>
      <c r="W609" s="96"/>
      <c r="X609" s="96"/>
      <c r="Y609" s="96"/>
      <c r="Z609" s="96"/>
      <c r="AA609" s="96"/>
      <c r="AB609" s="142"/>
      <c r="AC609" s="96"/>
      <c r="AD609" s="96"/>
      <c r="AE609" s="96"/>
      <c r="AF609" s="96"/>
      <c r="AG609" s="96"/>
      <c r="AH609" s="96"/>
    </row>
    <row r="610" spans="1:34" ht="15.75" customHeight="1">
      <c r="A610" s="96"/>
      <c r="B610" s="96"/>
      <c r="C610" s="96"/>
      <c r="D610" s="96"/>
      <c r="E610" s="96"/>
      <c r="F610" s="96"/>
      <c r="G610" s="141"/>
      <c r="H610" s="96"/>
      <c r="I610" s="96"/>
      <c r="J610" s="96"/>
      <c r="K610" s="96"/>
      <c r="L610" s="96"/>
      <c r="M610" s="96"/>
      <c r="N610" s="96"/>
      <c r="O610" s="96"/>
      <c r="P610" s="96"/>
      <c r="Q610" s="96"/>
      <c r="R610" s="96"/>
      <c r="S610" s="96"/>
      <c r="T610" s="142"/>
      <c r="U610" s="142"/>
      <c r="V610" s="96"/>
      <c r="W610" s="96"/>
      <c r="X610" s="96"/>
      <c r="Y610" s="96"/>
      <c r="Z610" s="96"/>
      <c r="AA610" s="96"/>
      <c r="AB610" s="142"/>
      <c r="AC610" s="96"/>
      <c r="AD610" s="96"/>
      <c r="AE610" s="96"/>
      <c r="AF610" s="96"/>
      <c r="AG610" s="96"/>
      <c r="AH610" s="96"/>
    </row>
    <row r="611" spans="1:34" ht="15.75" customHeight="1">
      <c r="A611" s="96"/>
      <c r="B611" s="96"/>
      <c r="C611" s="96"/>
      <c r="D611" s="96"/>
      <c r="E611" s="96"/>
      <c r="F611" s="96"/>
      <c r="G611" s="141"/>
      <c r="H611" s="96"/>
      <c r="I611" s="96"/>
      <c r="J611" s="96"/>
      <c r="K611" s="96"/>
      <c r="L611" s="96"/>
      <c r="M611" s="96"/>
      <c r="N611" s="96"/>
      <c r="O611" s="96"/>
      <c r="P611" s="96"/>
      <c r="Q611" s="96"/>
      <c r="R611" s="96"/>
      <c r="S611" s="96"/>
      <c r="T611" s="142"/>
      <c r="U611" s="142"/>
      <c r="V611" s="96"/>
      <c r="W611" s="96"/>
      <c r="X611" s="96"/>
      <c r="Y611" s="96"/>
      <c r="Z611" s="96"/>
      <c r="AA611" s="96"/>
      <c r="AB611" s="142"/>
      <c r="AC611" s="96"/>
      <c r="AD611" s="96"/>
      <c r="AE611" s="96"/>
      <c r="AF611" s="96"/>
      <c r="AG611" s="96"/>
      <c r="AH611" s="96"/>
    </row>
    <row r="612" spans="1:34" ht="15.75" customHeight="1">
      <c r="A612" s="96"/>
      <c r="B612" s="96"/>
      <c r="C612" s="96"/>
      <c r="D612" s="96"/>
      <c r="E612" s="96"/>
      <c r="F612" s="96"/>
      <c r="G612" s="141"/>
      <c r="H612" s="96"/>
      <c r="I612" s="96"/>
      <c r="J612" s="96"/>
      <c r="K612" s="96"/>
      <c r="L612" s="96"/>
      <c r="M612" s="96"/>
      <c r="N612" s="96"/>
      <c r="O612" s="96"/>
      <c r="P612" s="96"/>
      <c r="Q612" s="96"/>
      <c r="R612" s="96"/>
      <c r="S612" s="96"/>
      <c r="T612" s="142"/>
      <c r="U612" s="142"/>
      <c r="V612" s="96"/>
      <c r="W612" s="96"/>
      <c r="X612" s="96"/>
      <c r="Y612" s="96"/>
      <c r="Z612" s="96"/>
      <c r="AA612" s="96"/>
      <c r="AB612" s="142"/>
      <c r="AC612" s="96"/>
      <c r="AD612" s="96"/>
      <c r="AE612" s="96"/>
      <c r="AF612" s="96"/>
      <c r="AG612" s="96"/>
      <c r="AH612" s="96"/>
    </row>
    <row r="613" spans="1:34" ht="15.75" customHeight="1">
      <c r="A613" s="96"/>
      <c r="B613" s="96"/>
      <c r="C613" s="96"/>
      <c r="D613" s="96"/>
      <c r="E613" s="96"/>
      <c r="F613" s="96"/>
      <c r="G613" s="141"/>
      <c r="H613" s="96"/>
      <c r="I613" s="96"/>
      <c r="J613" s="96"/>
      <c r="K613" s="96"/>
      <c r="L613" s="96"/>
      <c r="M613" s="96"/>
      <c r="N613" s="96"/>
      <c r="O613" s="96"/>
      <c r="P613" s="96"/>
      <c r="Q613" s="96"/>
      <c r="R613" s="96"/>
      <c r="S613" s="96"/>
      <c r="T613" s="142"/>
      <c r="U613" s="142"/>
      <c r="V613" s="96"/>
      <c r="W613" s="96"/>
      <c r="X613" s="96"/>
      <c r="Y613" s="96"/>
      <c r="Z613" s="96"/>
      <c r="AA613" s="96"/>
      <c r="AB613" s="142"/>
      <c r="AC613" s="96"/>
      <c r="AD613" s="96"/>
      <c r="AE613" s="96"/>
      <c r="AF613" s="96"/>
      <c r="AG613" s="96"/>
      <c r="AH613" s="96"/>
    </row>
    <row r="614" spans="1:34" ht="15.75" customHeight="1">
      <c r="A614" s="96"/>
      <c r="B614" s="96"/>
      <c r="C614" s="96"/>
      <c r="D614" s="96"/>
      <c r="E614" s="96"/>
      <c r="F614" s="96"/>
      <c r="G614" s="141"/>
      <c r="H614" s="96"/>
      <c r="I614" s="96"/>
      <c r="J614" s="96"/>
      <c r="K614" s="96"/>
      <c r="L614" s="96"/>
      <c r="M614" s="96"/>
      <c r="N614" s="96"/>
      <c r="O614" s="96"/>
      <c r="P614" s="96"/>
      <c r="Q614" s="96"/>
      <c r="R614" s="96"/>
      <c r="S614" s="96"/>
      <c r="T614" s="142"/>
      <c r="U614" s="142"/>
      <c r="V614" s="96"/>
      <c r="W614" s="96"/>
      <c r="X614" s="96"/>
      <c r="Y614" s="96"/>
      <c r="Z614" s="96"/>
      <c r="AA614" s="96"/>
      <c r="AB614" s="142"/>
      <c r="AC614" s="96"/>
      <c r="AD614" s="96"/>
      <c r="AE614" s="96"/>
      <c r="AF614" s="96"/>
      <c r="AG614" s="96"/>
      <c r="AH614" s="96"/>
    </row>
    <row r="615" spans="1:34" ht="15.75" customHeight="1">
      <c r="A615" s="96"/>
      <c r="B615" s="96"/>
      <c r="C615" s="96"/>
      <c r="D615" s="96"/>
      <c r="E615" s="96"/>
      <c r="F615" s="96"/>
      <c r="G615" s="141"/>
      <c r="H615" s="96"/>
      <c r="I615" s="96"/>
      <c r="J615" s="96"/>
      <c r="K615" s="96"/>
      <c r="L615" s="96"/>
      <c r="M615" s="96"/>
      <c r="N615" s="96"/>
      <c r="O615" s="96"/>
      <c r="P615" s="96"/>
      <c r="Q615" s="96"/>
      <c r="R615" s="96"/>
      <c r="S615" s="96"/>
      <c r="T615" s="142"/>
      <c r="U615" s="142"/>
      <c r="V615" s="96"/>
      <c r="W615" s="96"/>
      <c r="X615" s="96"/>
      <c r="Y615" s="96"/>
      <c r="Z615" s="96"/>
      <c r="AA615" s="96"/>
      <c r="AB615" s="142"/>
      <c r="AC615" s="96"/>
      <c r="AD615" s="96"/>
      <c r="AE615" s="96"/>
      <c r="AF615" s="96"/>
      <c r="AG615" s="96"/>
      <c r="AH615" s="96"/>
    </row>
    <row r="616" spans="1:34" ht="15.75" customHeight="1">
      <c r="A616" s="96"/>
      <c r="B616" s="96"/>
      <c r="C616" s="96"/>
      <c r="D616" s="96"/>
      <c r="E616" s="96"/>
      <c r="F616" s="96"/>
      <c r="G616" s="141"/>
      <c r="H616" s="96"/>
      <c r="I616" s="96"/>
      <c r="J616" s="96"/>
      <c r="K616" s="96"/>
      <c r="L616" s="96"/>
      <c r="M616" s="96"/>
      <c r="N616" s="96"/>
      <c r="O616" s="96"/>
      <c r="P616" s="96"/>
      <c r="Q616" s="96"/>
      <c r="R616" s="96"/>
      <c r="S616" s="96"/>
      <c r="T616" s="142"/>
      <c r="U616" s="142"/>
      <c r="V616" s="96"/>
      <c r="W616" s="96"/>
      <c r="X616" s="96"/>
      <c r="Y616" s="96"/>
      <c r="Z616" s="96"/>
      <c r="AA616" s="96"/>
      <c r="AB616" s="142"/>
      <c r="AC616" s="96"/>
      <c r="AD616" s="96"/>
      <c r="AE616" s="96"/>
      <c r="AF616" s="96"/>
      <c r="AG616" s="96"/>
      <c r="AH616" s="96"/>
    </row>
    <row r="617" spans="1:34" ht="15.75" customHeight="1">
      <c r="A617" s="96"/>
      <c r="B617" s="96"/>
      <c r="C617" s="96"/>
      <c r="D617" s="96"/>
      <c r="E617" s="96"/>
      <c r="F617" s="96"/>
      <c r="G617" s="141"/>
      <c r="H617" s="96"/>
      <c r="I617" s="96"/>
      <c r="J617" s="96"/>
      <c r="K617" s="96"/>
      <c r="L617" s="96"/>
      <c r="M617" s="96"/>
      <c r="N617" s="96"/>
      <c r="O617" s="96"/>
      <c r="P617" s="96"/>
      <c r="Q617" s="96"/>
      <c r="R617" s="96"/>
      <c r="S617" s="96"/>
      <c r="T617" s="142"/>
      <c r="U617" s="142"/>
      <c r="V617" s="96"/>
      <c r="W617" s="96"/>
      <c r="X617" s="96"/>
      <c r="Y617" s="96"/>
      <c r="Z617" s="96"/>
      <c r="AA617" s="96"/>
      <c r="AB617" s="142"/>
      <c r="AC617" s="96"/>
      <c r="AD617" s="96"/>
      <c r="AE617" s="96"/>
      <c r="AF617" s="96"/>
      <c r="AG617" s="96"/>
      <c r="AH617" s="96"/>
    </row>
    <row r="618" spans="1:34" ht="15.75" customHeight="1">
      <c r="A618" s="96"/>
      <c r="B618" s="96"/>
      <c r="C618" s="96"/>
      <c r="D618" s="96"/>
      <c r="E618" s="96"/>
      <c r="F618" s="96"/>
      <c r="G618" s="141"/>
      <c r="H618" s="96"/>
      <c r="I618" s="96"/>
      <c r="J618" s="96"/>
      <c r="K618" s="96"/>
      <c r="L618" s="96"/>
      <c r="M618" s="96"/>
      <c r="N618" s="96"/>
      <c r="O618" s="96"/>
      <c r="P618" s="96"/>
      <c r="Q618" s="96"/>
      <c r="R618" s="96"/>
      <c r="S618" s="96"/>
      <c r="T618" s="142"/>
      <c r="U618" s="142"/>
      <c r="V618" s="96"/>
      <c r="W618" s="96"/>
      <c r="X618" s="96"/>
      <c r="Y618" s="96"/>
      <c r="Z618" s="96"/>
      <c r="AA618" s="96"/>
      <c r="AB618" s="142"/>
      <c r="AC618" s="96"/>
      <c r="AD618" s="96"/>
      <c r="AE618" s="96"/>
      <c r="AF618" s="96"/>
      <c r="AG618" s="96"/>
      <c r="AH618" s="96"/>
    </row>
    <row r="619" spans="1:34" ht="15.75" customHeight="1">
      <c r="A619" s="96"/>
      <c r="B619" s="96"/>
      <c r="C619" s="96"/>
      <c r="D619" s="96"/>
      <c r="E619" s="96"/>
      <c r="F619" s="96"/>
      <c r="G619" s="141"/>
      <c r="H619" s="96"/>
      <c r="I619" s="96"/>
      <c r="J619" s="96"/>
      <c r="K619" s="96"/>
      <c r="L619" s="96"/>
      <c r="M619" s="96"/>
      <c r="N619" s="96"/>
      <c r="O619" s="96"/>
      <c r="P619" s="96"/>
      <c r="Q619" s="96"/>
      <c r="R619" s="96"/>
      <c r="S619" s="96"/>
      <c r="T619" s="142"/>
      <c r="U619" s="142"/>
      <c r="V619" s="96"/>
      <c r="W619" s="96"/>
      <c r="X619" s="96"/>
      <c r="Y619" s="96"/>
      <c r="Z619" s="96"/>
      <c r="AA619" s="96"/>
      <c r="AB619" s="142"/>
      <c r="AC619" s="96"/>
      <c r="AD619" s="96"/>
      <c r="AE619" s="96"/>
      <c r="AF619" s="96"/>
      <c r="AG619" s="96"/>
      <c r="AH619" s="96"/>
    </row>
    <row r="620" spans="1:34" ht="15.75" customHeight="1">
      <c r="A620" s="96"/>
      <c r="B620" s="96"/>
      <c r="C620" s="96"/>
      <c r="D620" s="96"/>
      <c r="E620" s="96"/>
      <c r="F620" s="96"/>
      <c r="G620" s="141"/>
      <c r="H620" s="96"/>
      <c r="I620" s="96"/>
      <c r="J620" s="96"/>
      <c r="K620" s="96"/>
      <c r="L620" s="96"/>
      <c r="M620" s="96"/>
      <c r="N620" s="96"/>
      <c r="O620" s="96"/>
      <c r="P620" s="96"/>
      <c r="Q620" s="96"/>
      <c r="R620" s="96"/>
      <c r="S620" s="96"/>
      <c r="T620" s="142"/>
      <c r="U620" s="142"/>
      <c r="V620" s="96"/>
      <c r="W620" s="96"/>
      <c r="X620" s="96"/>
      <c r="Y620" s="96"/>
      <c r="Z620" s="96"/>
      <c r="AA620" s="96"/>
      <c r="AB620" s="142"/>
      <c r="AC620" s="96"/>
      <c r="AD620" s="96"/>
      <c r="AE620" s="96"/>
      <c r="AF620" s="96"/>
      <c r="AG620" s="96"/>
      <c r="AH620" s="96"/>
    </row>
    <row r="621" spans="1:34" ht="15.75" customHeight="1">
      <c r="A621" s="96"/>
      <c r="B621" s="96"/>
      <c r="C621" s="96"/>
      <c r="D621" s="96"/>
      <c r="E621" s="96"/>
      <c r="F621" s="96"/>
      <c r="G621" s="141"/>
      <c r="H621" s="96"/>
      <c r="I621" s="96"/>
      <c r="J621" s="96"/>
      <c r="K621" s="96"/>
      <c r="L621" s="96"/>
      <c r="M621" s="96"/>
      <c r="N621" s="96"/>
      <c r="O621" s="96"/>
      <c r="P621" s="96"/>
      <c r="Q621" s="96"/>
      <c r="R621" s="96"/>
      <c r="S621" s="96"/>
      <c r="T621" s="142"/>
      <c r="U621" s="142"/>
      <c r="V621" s="96"/>
      <c r="W621" s="96"/>
      <c r="X621" s="96"/>
      <c r="Y621" s="96"/>
      <c r="Z621" s="96"/>
      <c r="AA621" s="96"/>
      <c r="AB621" s="142"/>
      <c r="AC621" s="96"/>
      <c r="AD621" s="96"/>
      <c r="AE621" s="96"/>
      <c r="AF621" s="96"/>
      <c r="AG621" s="96"/>
      <c r="AH621" s="96"/>
    </row>
    <row r="622" spans="1:34" ht="15.75" customHeight="1">
      <c r="A622" s="96"/>
      <c r="B622" s="96"/>
      <c r="C622" s="96"/>
      <c r="D622" s="96"/>
      <c r="E622" s="96"/>
      <c r="F622" s="96"/>
      <c r="G622" s="141"/>
      <c r="H622" s="96"/>
      <c r="I622" s="96"/>
      <c r="J622" s="96"/>
      <c r="K622" s="96"/>
      <c r="L622" s="96"/>
      <c r="M622" s="96"/>
      <c r="N622" s="96"/>
      <c r="O622" s="96"/>
      <c r="P622" s="96"/>
      <c r="Q622" s="96"/>
      <c r="R622" s="96"/>
      <c r="S622" s="96"/>
      <c r="T622" s="142"/>
      <c r="U622" s="142"/>
      <c r="V622" s="96"/>
      <c r="W622" s="96"/>
      <c r="X622" s="96"/>
      <c r="Y622" s="96"/>
      <c r="Z622" s="96"/>
      <c r="AA622" s="96"/>
      <c r="AB622" s="142"/>
      <c r="AC622" s="96"/>
      <c r="AD622" s="96"/>
      <c r="AE622" s="96"/>
      <c r="AF622" s="96"/>
      <c r="AG622" s="96"/>
      <c r="AH622" s="96"/>
    </row>
    <row r="623" spans="1:34" ht="15.75" customHeight="1">
      <c r="A623" s="96"/>
      <c r="B623" s="96"/>
      <c r="C623" s="96"/>
      <c r="D623" s="96"/>
      <c r="E623" s="96"/>
      <c r="F623" s="96"/>
      <c r="G623" s="141"/>
      <c r="H623" s="96"/>
      <c r="I623" s="96"/>
      <c r="J623" s="96"/>
      <c r="K623" s="96"/>
      <c r="L623" s="96"/>
      <c r="M623" s="96"/>
      <c r="N623" s="96"/>
      <c r="O623" s="96"/>
      <c r="P623" s="96"/>
      <c r="Q623" s="96"/>
      <c r="R623" s="96"/>
      <c r="S623" s="96"/>
      <c r="T623" s="142"/>
      <c r="U623" s="142"/>
      <c r="V623" s="96"/>
      <c r="W623" s="96"/>
      <c r="X623" s="96"/>
      <c r="Y623" s="96"/>
      <c r="Z623" s="96"/>
      <c r="AA623" s="96"/>
      <c r="AB623" s="142"/>
      <c r="AC623" s="96"/>
      <c r="AD623" s="96"/>
      <c r="AE623" s="96"/>
      <c r="AF623" s="96"/>
      <c r="AG623" s="96"/>
      <c r="AH623" s="96"/>
    </row>
    <row r="624" spans="1:34" ht="15.75" customHeight="1">
      <c r="A624" s="96"/>
      <c r="B624" s="96"/>
      <c r="C624" s="96"/>
      <c r="D624" s="96"/>
      <c r="E624" s="96"/>
      <c r="F624" s="96"/>
      <c r="G624" s="141"/>
      <c r="H624" s="96"/>
      <c r="I624" s="96"/>
      <c r="J624" s="96"/>
      <c r="K624" s="96"/>
      <c r="L624" s="96"/>
      <c r="M624" s="96"/>
      <c r="N624" s="96"/>
      <c r="O624" s="96"/>
      <c r="P624" s="96"/>
      <c r="Q624" s="96"/>
      <c r="R624" s="96"/>
      <c r="S624" s="96"/>
      <c r="T624" s="142"/>
      <c r="U624" s="142"/>
      <c r="V624" s="96"/>
      <c r="W624" s="96"/>
      <c r="X624" s="96"/>
      <c r="Y624" s="96"/>
      <c r="Z624" s="96"/>
      <c r="AA624" s="96"/>
      <c r="AB624" s="142"/>
      <c r="AC624" s="96"/>
      <c r="AD624" s="96"/>
      <c r="AE624" s="96"/>
      <c r="AF624" s="96"/>
      <c r="AG624" s="96"/>
      <c r="AH624" s="96"/>
    </row>
    <row r="625" spans="1:34" ht="15.75" customHeight="1">
      <c r="A625" s="96"/>
      <c r="B625" s="96"/>
      <c r="C625" s="96"/>
      <c r="D625" s="96"/>
      <c r="E625" s="96"/>
      <c r="F625" s="96"/>
      <c r="G625" s="141"/>
      <c r="H625" s="96"/>
      <c r="I625" s="96"/>
      <c r="J625" s="96"/>
      <c r="K625" s="96"/>
      <c r="L625" s="96"/>
      <c r="M625" s="96"/>
      <c r="N625" s="96"/>
      <c r="O625" s="96"/>
      <c r="P625" s="96"/>
      <c r="Q625" s="96"/>
      <c r="R625" s="96"/>
      <c r="S625" s="96"/>
      <c r="T625" s="142"/>
      <c r="U625" s="142"/>
      <c r="V625" s="96"/>
      <c r="W625" s="96"/>
      <c r="X625" s="96"/>
      <c r="Y625" s="96"/>
      <c r="Z625" s="96"/>
      <c r="AA625" s="96"/>
      <c r="AB625" s="142"/>
      <c r="AC625" s="96"/>
      <c r="AD625" s="96"/>
      <c r="AE625" s="96"/>
      <c r="AF625" s="96"/>
      <c r="AG625" s="96"/>
      <c r="AH625" s="96"/>
    </row>
    <row r="626" spans="1:34" ht="15.75" customHeight="1">
      <c r="A626" s="96"/>
      <c r="B626" s="96"/>
      <c r="C626" s="96"/>
      <c r="D626" s="96"/>
      <c r="E626" s="96"/>
      <c r="F626" s="96"/>
      <c r="G626" s="141"/>
      <c r="H626" s="96"/>
      <c r="I626" s="96"/>
      <c r="J626" s="96"/>
      <c r="K626" s="96"/>
      <c r="L626" s="96"/>
      <c r="M626" s="96"/>
      <c r="N626" s="96"/>
      <c r="O626" s="96"/>
      <c r="P626" s="96"/>
      <c r="Q626" s="96"/>
      <c r="R626" s="96"/>
      <c r="S626" s="96"/>
      <c r="T626" s="142"/>
      <c r="U626" s="142"/>
      <c r="V626" s="96"/>
      <c r="W626" s="96"/>
      <c r="X626" s="96"/>
      <c r="Y626" s="96"/>
      <c r="Z626" s="96"/>
      <c r="AA626" s="96"/>
      <c r="AB626" s="142"/>
      <c r="AC626" s="96"/>
      <c r="AD626" s="96"/>
      <c r="AE626" s="96"/>
      <c r="AF626" s="96"/>
      <c r="AG626" s="96"/>
      <c r="AH626" s="96"/>
    </row>
    <row r="627" spans="1:34" ht="15.75" customHeight="1">
      <c r="A627" s="96"/>
      <c r="B627" s="96"/>
      <c r="C627" s="96"/>
      <c r="D627" s="96"/>
      <c r="E627" s="96"/>
      <c r="F627" s="96"/>
      <c r="G627" s="141"/>
      <c r="H627" s="96"/>
      <c r="I627" s="96"/>
      <c r="J627" s="96"/>
      <c r="K627" s="96"/>
      <c r="L627" s="96"/>
      <c r="M627" s="96"/>
      <c r="N627" s="96"/>
      <c r="O627" s="96"/>
      <c r="P627" s="96"/>
      <c r="Q627" s="96"/>
      <c r="R627" s="96"/>
      <c r="S627" s="96"/>
      <c r="T627" s="142"/>
      <c r="U627" s="142"/>
      <c r="V627" s="96"/>
      <c r="W627" s="96"/>
      <c r="X627" s="96"/>
      <c r="Y627" s="96"/>
      <c r="Z627" s="96"/>
      <c r="AA627" s="96"/>
      <c r="AB627" s="142"/>
      <c r="AC627" s="96"/>
      <c r="AD627" s="96"/>
      <c r="AE627" s="96"/>
      <c r="AF627" s="96"/>
      <c r="AG627" s="96"/>
      <c r="AH627" s="96"/>
    </row>
    <row r="628" spans="1:34" ht="15.75" customHeight="1">
      <c r="A628" s="96"/>
      <c r="B628" s="96"/>
      <c r="C628" s="96"/>
      <c r="D628" s="96"/>
      <c r="E628" s="96"/>
      <c r="F628" s="96"/>
      <c r="G628" s="141"/>
      <c r="H628" s="96"/>
      <c r="I628" s="96"/>
      <c r="J628" s="96"/>
      <c r="K628" s="96"/>
      <c r="L628" s="96"/>
      <c r="M628" s="96"/>
      <c r="N628" s="96"/>
      <c r="O628" s="96"/>
      <c r="P628" s="96"/>
      <c r="Q628" s="96"/>
      <c r="R628" s="96"/>
      <c r="S628" s="96"/>
      <c r="T628" s="142"/>
      <c r="U628" s="142"/>
      <c r="V628" s="96"/>
      <c r="W628" s="96"/>
      <c r="X628" s="96"/>
      <c r="Y628" s="96"/>
      <c r="Z628" s="96"/>
      <c r="AA628" s="96"/>
      <c r="AB628" s="142"/>
      <c r="AC628" s="96"/>
      <c r="AD628" s="96"/>
      <c r="AE628" s="96"/>
      <c r="AF628" s="96"/>
      <c r="AG628" s="96"/>
      <c r="AH628" s="96"/>
    </row>
    <row r="629" spans="1:34" ht="15.75" customHeight="1">
      <c r="A629" s="96"/>
      <c r="B629" s="96"/>
      <c r="C629" s="96"/>
      <c r="D629" s="96"/>
      <c r="E629" s="96"/>
      <c r="F629" s="96"/>
      <c r="G629" s="141"/>
      <c r="H629" s="96"/>
      <c r="I629" s="96"/>
      <c r="J629" s="96"/>
      <c r="K629" s="96"/>
      <c r="L629" s="96"/>
      <c r="M629" s="96"/>
      <c r="N629" s="96"/>
      <c r="O629" s="96"/>
      <c r="P629" s="96"/>
      <c r="Q629" s="96"/>
      <c r="R629" s="96"/>
      <c r="S629" s="96"/>
      <c r="T629" s="142"/>
      <c r="U629" s="142"/>
      <c r="V629" s="96"/>
      <c r="W629" s="96"/>
      <c r="X629" s="96"/>
      <c r="Y629" s="96"/>
      <c r="Z629" s="96"/>
      <c r="AA629" s="96"/>
      <c r="AB629" s="142"/>
      <c r="AC629" s="96"/>
      <c r="AD629" s="96"/>
      <c r="AE629" s="96"/>
      <c r="AF629" s="96"/>
      <c r="AG629" s="96"/>
      <c r="AH629" s="96"/>
    </row>
    <row r="630" spans="1:34" ht="15.75" customHeight="1">
      <c r="A630" s="96"/>
      <c r="B630" s="96"/>
      <c r="C630" s="96"/>
      <c r="D630" s="96"/>
      <c r="E630" s="96"/>
      <c r="F630" s="96"/>
      <c r="G630" s="141"/>
      <c r="H630" s="96"/>
      <c r="I630" s="96"/>
      <c r="J630" s="96"/>
      <c r="K630" s="96"/>
      <c r="L630" s="96"/>
      <c r="M630" s="96"/>
      <c r="N630" s="96"/>
      <c r="O630" s="96"/>
      <c r="P630" s="96"/>
      <c r="Q630" s="96"/>
      <c r="R630" s="96"/>
      <c r="S630" s="96"/>
      <c r="T630" s="142"/>
      <c r="U630" s="142"/>
      <c r="V630" s="96"/>
      <c r="W630" s="96"/>
      <c r="X630" s="96"/>
      <c r="Y630" s="96"/>
      <c r="Z630" s="96"/>
      <c r="AA630" s="96"/>
      <c r="AB630" s="142"/>
      <c r="AC630" s="96"/>
      <c r="AD630" s="96"/>
      <c r="AE630" s="96"/>
      <c r="AF630" s="96"/>
      <c r="AG630" s="96"/>
      <c r="AH630" s="96"/>
    </row>
    <row r="631" spans="1:34" ht="15.75" customHeight="1">
      <c r="A631" s="96"/>
      <c r="B631" s="96"/>
      <c r="C631" s="96"/>
      <c r="D631" s="96"/>
      <c r="E631" s="96"/>
      <c r="F631" s="96"/>
      <c r="G631" s="141"/>
      <c r="H631" s="96"/>
      <c r="I631" s="96"/>
      <c r="J631" s="96"/>
      <c r="K631" s="96"/>
      <c r="L631" s="96"/>
      <c r="M631" s="96"/>
      <c r="N631" s="96"/>
      <c r="O631" s="96"/>
      <c r="P631" s="96"/>
      <c r="Q631" s="96"/>
      <c r="R631" s="96"/>
      <c r="S631" s="96"/>
      <c r="T631" s="142"/>
      <c r="U631" s="142"/>
      <c r="V631" s="96"/>
      <c r="W631" s="96"/>
      <c r="X631" s="96"/>
      <c r="Y631" s="96"/>
      <c r="Z631" s="96"/>
      <c r="AA631" s="96"/>
      <c r="AB631" s="142"/>
      <c r="AC631" s="96"/>
      <c r="AD631" s="96"/>
      <c r="AE631" s="96"/>
      <c r="AF631" s="96"/>
      <c r="AG631" s="96"/>
      <c r="AH631" s="96"/>
    </row>
    <row r="632" spans="1:34" ht="15.75" customHeight="1">
      <c r="A632" s="96"/>
      <c r="B632" s="96"/>
      <c r="C632" s="96"/>
      <c r="D632" s="96"/>
      <c r="E632" s="96"/>
      <c r="F632" s="96"/>
      <c r="G632" s="141"/>
      <c r="H632" s="96"/>
      <c r="I632" s="96"/>
      <c r="J632" s="96"/>
      <c r="K632" s="96"/>
      <c r="L632" s="96"/>
      <c r="M632" s="96"/>
      <c r="N632" s="96"/>
      <c r="O632" s="96"/>
      <c r="P632" s="96"/>
      <c r="Q632" s="96"/>
      <c r="R632" s="96"/>
      <c r="S632" s="96"/>
      <c r="T632" s="142"/>
      <c r="U632" s="142"/>
      <c r="V632" s="96"/>
      <c r="W632" s="96"/>
      <c r="X632" s="96"/>
      <c r="Y632" s="96"/>
      <c r="Z632" s="96"/>
      <c r="AA632" s="96"/>
      <c r="AB632" s="142"/>
      <c r="AC632" s="96"/>
      <c r="AD632" s="96"/>
      <c r="AE632" s="96"/>
      <c r="AF632" s="96"/>
      <c r="AG632" s="96"/>
      <c r="AH632" s="96"/>
    </row>
    <row r="633" spans="1:34" ht="15.75" customHeight="1">
      <c r="A633" s="96"/>
      <c r="B633" s="96"/>
      <c r="C633" s="96"/>
      <c r="D633" s="96"/>
      <c r="E633" s="96"/>
      <c r="F633" s="96"/>
      <c r="G633" s="141"/>
      <c r="H633" s="96"/>
      <c r="I633" s="96"/>
      <c r="J633" s="96"/>
      <c r="K633" s="96"/>
      <c r="L633" s="96"/>
      <c r="M633" s="96"/>
      <c r="N633" s="96"/>
      <c r="O633" s="96"/>
      <c r="P633" s="96"/>
      <c r="Q633" s="96"/>
      <c r="R633" s="96"/>
      <c r="S633" s="96"/>
      <c r="T633" s="142"/>
      <c r="U633" s="142"/>
      <c r="V633" s="96"/>
      <c r="W633" s="96"/>
      <c r="X633" s="96"/>
      <c r="Y633" s="96"/>
      <c r="Z633" s="96"/>
      <c r="AA633" s="96"/>
      <c r="AB633" s="142"/>
      <c r="AC633" s="96"/>
      <c r="AD633" s="96"/>
      <c r="AE633" s="96"/>
      <c r="AF633" s="96"/>
      <c r="AG633" s="96"/>
      <c r="AH633" s="96"/>
    </row>
    <row r="634" spans="1:34" ht="15.75" customHeight="1">
      <c r="A634" s="96"/>
      <c r="B634" s="96"/>
      <c r="C634" s="96"/>
      <c r="D634" s="96"/>
      <c r="E634" s="96"/>
      <c r="F634" s="96"/>
      <c r="G634" s="141"/>
      <c r="H634" s="96"/>
      <c r="I634" s="96"/>
      <c r="J634" s="96"/>
      <c r="K634" s="96"/>
      <c r="L634" s="96"/>
      <c r="M634" s="96"/>
      <c r="N634" s="96"/>
      <c r="O634" s="96"/>
      <c r="P634" s="96"/>
      <c r="Q634" s="96"/>
      <c r="R634" s="96"/>
      <c r="S634" s="96"/>
      <c r="T634" s="142"/>
      <c r="U634" s="142"/>
      <c r="V634" s="96"/>
      <c r="W634" s="96"/>
      <c r="X634" s="96"/>
      <c r="Y634" s="96"/>
      <c r="Z634" s="96"/>
      <c r="AA634" s="96"/>
      <c r="AB634" s="142"/>
      <c r="AC634" s="96"/>
      <c r="AD634" s="96"/>
      <c r="AE634" s="96"/>
      <c r="AF634" s="96"/>
      <c r="AG634" s="96"/>
      <c r="AH634" s="96"/>
    </row>
    <row r="635" spans="1:34" ht="15.75" customHeight="1">
      <c r="A635" s="96"/>
      <c r="B635" s="96"/>
      <c r="C635" s="96"/>
      <c r="D635" s="96"/>
      <c r="E635" s="96"/>
      <c r="F635" s="96"/>
      <c r="G635" s="141"/>
      <c r="H635" s="96"/>
      <c r="I635" s="96"/>
      <c r="J635" s="96"/>
      <c r="K635" s="96"/>
      <c r="L635" s="96"/>
      <c r="M635" s="96"/>
      <c r="N635" s="96"/>
      <c r="O635" s="96"/>
      <c r="P635" s="96"/>
      <c r="Q635" s="96"/>
      <c r="R635" s="96"/>
      <c r="S635" s="96"/>
      <c r="T635" s="142"/>
      <c r="U635" s="142"/>
      <c r="V635" s="96"/>
      <c r="W635" s="96"/>
      <c r="X635" s="96"/>
      <c r="Y635" s="96"/>
      <c r="Z635" s="96"/>
      <c r="AA635" s="96"/>
      <c r="AB635" s="142"/>
      <c r="AC635" s="96"/>
      <c r="AD635" s="96"/>
      <c r="AE635" s="96"/>
      <c r="AF635" s="96"/>
      <c r="AG635" s="96"/>
      <c r="AH635" s="96"/>
    </row>
    <row r="636" spans="1:34" ht="15.75" customHeight="1">
      <c r="A636" s="96"/>
      <c r="B636" s="96"/>
      <c r="C636" s="96"/>
      <c r="D636" s="96"/>
      <c r="E636" s="96"/>
      <c r="F636" s="96"/>
      <c r="G636" s="141"/>
      <c r="H636" s="96"/>
      <c r="I636" s="96"/>
      <c r="J636" s="96"/>
      <c r="K636" s="96"/>
      <c r="L636" s="96"/>
      <c r="M636" s="96"/>
      <c r="N636" s="96"/>
      <c r="O636" s="96"/>
      <c r="P636" s="96"/>
      <c r="Q636" s="96"/>
      <c r="R636" s="96"/>
      <c r="S636" s="96"/>
      <c r="T636" s="142"/>
      <c r="U636" s="142"/>
      <c r="V636" s="96"/>
      <c r="W636" s="96"/>
      <c r="X636" s="96"/>
      <c r="Y636" s="96"/>
      <c r="Z636" s="96"/>
      <c r="AA636" s="96"/>
      <c r="AB636" s="142"/>
      <c r="AC636" s="96"/>
      <c r="AD636" s="96"/>
      <c r="AE636" s="96"/>
      <c r="AF636" s="96"/>
      <c r="AG636" s="96"/>
      <c r="AH636" s="96"/>
    </row>
    <row r="637" spans="1:34" ht="15.75" customHeight="1">
      <c r="A637" s="96"/>
      <c r="B637" s="96"/>
      <c r="C637" s="96"/>
      <c r="D637" s="96"/>
      <c r="E637" s="96"/>
      <c r="F637" s="96"/>
      <c r="G637" s="141"/>
      <c r="H637" s="96"/>
      <c r="I637" s="96"/>
      <c r="J637" s="96"/>
      <c r="K637" s="96"/>
      <c r="L637" s="96"/>
      <c r="M637" s="96"/>
      <c r="N637" s="96"/>
      <c r="O637" s="96"/>
      <c r="P637" s="96"/>
      <c r="Q637" s="96"/>
      <c r="R637" s="96"/>
      <c r="S637" s="96"/>
      <c r="T637" s="142"/>
      <c r="U637" s="142"/>
      <c r="V637" s="96"/>
      <c r="W637" s="96"/>
      <c r="X637" s="96"/>
      <c r="Y637" s="96"/>
      <c r="Z637" s="96"/>
      <c r="AA637" s="96"/>
      <c r="AB637" s="142"/>
      <c r="AC637" s="96"/>
      <c r="AD637" s="96"/>
      <c r="AE637" s="96"/>
      <c r="AF637" s="96"/>
      <c r="AG637" s="96"/>
      <c r="AH637" s="96"/>
    </row>
    <row r="638" spans="1:34" ht="15.75" customHeight="1">
      <c r="A638" s="96"/>
      <c r="B638" s="96"/>
      <c r="C638" s="96"/>
      <c r="D638" s="96"/>
      <c r="E638" s="96"/>
      <c r="F638" s="96"/>
      <c r="G638" s="141"/>
      <c r="H638" s="96"/>
      <c r="I638" s="96"/>
      <c r="J638" s="96"/>
      <c r="K638" s="96"/>
      <c r="L638" s="96"/>
      <c r="M638" s="96"/>
      <c r="N638" s="96"/>
      <c r="O638" s="96"/>
      <c r="P638" s="96"/>
      <c r="Q638" s="96"/>
      <c r="R638" s="96"/>
      <c r="S638" s="96"/>
      <c r="T638" s="142"/>
      <c r="U638" s="142"/>
      <c r="V638" s="96"/>
      <c r="W638" s="96"/>
      <c r="X638" s="96"/>
      <c r="Y638" s="96"/>
      <c r="Z638" s="96"/>
      <c r="AA638" s="96"/>
      <c r="AB638" s="142"/>
      <c r="AC638" s="96"/>
      <c r="AD638" s="96"/>
      <c r="AE638" s="96"/>
      <c r="AF638" s="96"/>
      <c r="AG638" s="96"/>
      <c r="AH638" s="96"/>
    </row>
    <row r="639" spans="1:34" ht="15.75" customHeight="1">
      <c r="A639" s="96"/>
      <c r="B639" s="96"/>
      <c r="C639" s="96"/>
      <c r="D639" s="96"/>
      <c r="E639" s="96"/>
      <c r="F639" s="96"/>
      <c r="G639" s="141"/>
      <c r="H639" s="96"/>
      <c r="I639" s="96"/>
      <c r="J639" s="96"/>
      <c r="K639" s="96"/>
      <c r="L639" s="96"/>
      <c r="M639" s="96"/>
      <c r="N639" s="96"/>
      <c r="O639" s="96"/>
      <c r="P639" s="96"/>
      <c r="Q639" s="96"/>
      <c r="R639" s="96"/>
      <c r="S639" s="96"/>
      <c r="T639" s="142"/>
      <c r="U639" s="142"/>
      <c r="V639" s="96"/>
      <c r="W639" s="96"/>
      <c r="X639" s="96"/>
      <c r="Y639" s="96"/>
      <c r="Z639" s="96"/>
      <c r="AA639" s="96"/>
      <c r="AB639" s="142"/>
      <c r="AC639" s="96"/>
      <c r="AD639" s="96"/>
      <c r="AE639" s="96"/>
      <c r="AF639" s="96"/>
      <c r="AG639" s="96"/>
      <c r="AH639" s="96"/>
    </row>
    <row r="640" spans="1:34" ht="15.75" customHeight="1">
      <c r="A640" s="96"/>
      <c r="B640" s="96"/>
      <c r="C640" s="96"/>
      <c r="D640" s="96"/>
      <c r="E640" s="96"/>
      <c r="F640" s="96"/>
      <c r="G640" s="141"/>
      <c r="H640" s="96"/>
      <c r="I640" s="96"/>
      <c r="J640" s="96"/>
      <c r="K640" s="96"/>
      <c r="L640" s="96"/>
      <c r="M640" s="96"/>
      <c r="N640" s="96"/>
      <c r="O640" s="96"/>
      <c r="P640" s="96"/>
      <c r="Q640" s="96"/>
      <c r="R640" s="96"/>
      <c r="S640" s="96"/>
      <c r="T640" s="142"/>
      <c r="U640" s="142"/>
      <c r="V640" s="96"/>
      <c r="W640" s="96"/>
      <c r="X640" s="96"/>
      <c r="Y640" s="96"/>
      <c r="Z640" s="96"/>
      <c r="AA640" s="96"/>
      <c r="AB640" s="142"/>
      <c r="AC640" s="96"/>
      <c r="AD640" s="96"/>
      <c r="AE640" s="96"/>
      <c r="AF640" s="96"/>
      <c r="AG640" s="96"/>
      <c r="AH640" s="96"/>
    </row>
    <row r="641" spans="1:34" ht="15.75" customHeight="1">
      <c r="A641" s="96"/>
      <c r="B641" s="96"/>
      <c r="C641" s="96"/>
      <c r="D641" s="96"/>
      <c r="E641" s="96"/>
      <c r="F641" s="96"/>
      <c r="G641" s="141"/>
      <c r="H641" s="96"/>
      <c r="I641" s="96"/>
      <c r="J641" s="96"/>
      <c r="K641" s="96"/>
      <c r="L641" s="96"/>
      <c r="M641" s="96"/>
      <c r="N641" s="96"/>
      <c r="O641" s="96"/>
      <c r="P641" s="96"/>
      <c r="Q641" s="96"/>
      <c r="R641" s="96"/>
      <c r="S641" s="96"/>
      <c r="T641" s="142"/>
      <c r="U641" s="142"/>
      <c r="V641" s="96"/>
      <c r="W641" s="96"/>
      <c r="X641" s="96"/>
      <c r="Y641" s="96"/>
      <c r="Z641" s="96"/>
      <c r="AA641" s="96"/>
      <c r="AB641" s="142"/>
      <c r="AC641" s="96"/>
      <c r="AD641" s="96"/>
      <c r="AE641" s="96"/>
      <c r="AF641" s="96"/>
      <c r="AG641" s="96"/>
      <c r="AH641" s="96"/>
    </row>
    <row r="642" spans="1:34" ht="15.75" customHeight="1">
      <c r="A642" s="96"/>
      <c r="B642" s="96"/>
      <c r="C642" s="96"/>
      <c r="D642" s="96"/>
      <c r="E642" s="96"/>
      <c r="F642" s="96"/>
      <c r="G642" s="141"/>
      <c r="H642" s="96"/>
      <c r="I642" s="96"/>
      <c r="J642" s="96"/>
      <c r="K642" s="96"/>
      <c r="L642" s="96"/>
      <c r="M642" s="96"/>
      <c r="N642" s="96"/>
      <c r="O642" s="96"/>
      <c r="P642" s="96"/>
      <c r="Q642" s="96"/>
      <c r="R642" s="96"/>
      <c r="S642" s="96"/>
      <c r="T642" s="142"/>
      <c r="U642" s="142"/>
      <c r="V642" s="96"/>
      <c r="W642" s="96"/>
      <c r="X642" s="96"/>
      <c r="Y642" s="96"/>
      <c r="Z642" s="96"/>
      <c r="AA642" s="96"/>
      <c r="AB642" s="142"/>
      <c r="AC642" s="96"/>
      <c r="AD642" s="96"/>
      <c r="AE642" s="96"/>
      <c r="AF642" s="96"/>
      <c r="AG642" s="96"/>
      <c r="AH642" s="96"/>
    </row>
    <row r="643" spans="1:34" ht="15.75" customHeight="1">
      <c r="A643" s="96"/>
      <c r="B643" s="96"/>
      <c r="C643" s="96"/>
      <c r="D643" s="96"/>
      <c r="E643" s="96"/>
      <c r="F643" s="96"/>
      <c r="G643" s="141"/>
      <c r="H643" s="96"/>
      <c r="I643" s="96"/>
      <c r="J643" s="96"/>
      <c r="K643" s="96"/>
      <c r="L643" s="96"/>
      <c r="M643" s="96"/>
      <c r="N643" s="96"/>
      <c r="O643" s="96"/>
      <c r="P643" s="96"/>
      <c r="Q643" s="96"/>
      <c r="R643" s="96"/>
      <c r="S643" s="96"/>
      <c r="T643" s="142"/>
      <c r="U643" s="142"/>
      <c r="V643" s="96"/>
      <c r="W643" s="96"/>
      <c r="X643" s="96"/>
      <c r="Y643" s="96"/>
      <c r="Z643" s="96"/>
      <c r="AA643" s="96"/>
      <c r="AB643" s="142"/>
      <c r="AC643" s="96"/>
      <c r="AD643" s="96"/>
      <c r="AE643" s="96"/>
      <c r="AF643" s="96"/>
      <c r="AG643" s="96"/>
      <c r="AH643" s="96"/>
    </row>
    <row r="644" spans="1:34" ht="15.75" customHeight="1">
      <c r="A644" s="96"/>
      <c r="B644" s="96"/>
      <c r="C644" s="96"/>
      <c r="D644" s="96"/>
      <c r="E644" s="96"/>
      <c r="F644" s="96"/>
      <c r="G644" s="141"/>
      <c r="H644" s="96"/>
      <c r="I644" s="96"/>
      <c r="J644" s="96"/>
      <c r="K644" s="96"/>
      <c r="L644" s="96"/>
      <c r="M644" s="96"/>
      <c r="N644" s="96"/>
      <c r="O644" s="96"/>
      <c r="P644" s="96"/>
      <c r="Q644" s="96"/>
      <c r="R644" s="96"/>
      <c r="S644" s="96"/>
      <c r="T644" s="142"/>
      <c r="U644" s="142"/>
      <c r="V644" s="96"/>
      <c r="W644" s="96"/>
      <c r="X644" s="96"/>
      <c r="Y644" s="96"/>
      <c r="Z644" s="96"/>
      <c r="AA644" s="96"/>
      <c r="AB644" s="142"/>
      <c r="AC644" s="96"/>
      <c r="AD644" s="96"/>
      <c r="AE644" s="96"/>
      <c r="AF644" s="96"/>
      <c r="AG644" s="96"/>
      <c r="AH644" s="96"/>
    </row>
    <row r="645" spans="1:34" ht="15.75" customHeight="1">
      <c r="A645" s="96"/>
      <c r="B645" s="96"/>
      <c r="C645" s="96"/>
      <c r="D645" s="96"/>
      <c r="E645" s="96"/>
      <c r="F645" s="96"/>
      <c r="G645" s="141"/>
      <c r="H645" s="96"/>
      <c r="I645" s="96"/>
      <c r="J645" s="96"/>
      <c r="K645" s="96"/>
      <c r="L645" s="96"/>
      <c r="M645" s="96"/>
      <c r="N645" s="96"/>
      <c r="O645" s="96"/>
      <c r="P645" s="96"/>
      <c r="Q645" s="96"/>
      <c r="R645" s="96"/>
      <c r="S645" s="96"/>
      <c r="T645" s="142"/>
      <c r="U645" s="142"/>
      <c r="V645" s="96"/>
      <c r="W645" s="96"/>
      <c r="X645" s="96"/>
      <c r="Y645" s="96"/>
      <c r="Z645" s="96"/>
      <c r="AA645" s="96"/>
      <c r="AB645" s="142"/>
      <c r="AC645" s="96"/>
      <c r="AD645" s="96"/>
      <c r="AE645" s="96"/>
      <c r="AF645" s="96"/>
      <c r="AG645" s="96"/>
      <c r="AH645" s="96"/>
    </row>
    <row r="646" spans="1:34" ht="15.75" customHeight="1">
      <c r="A646" s="96"/>
      <c r="B646" s="96"/>
      <c r="C646" s="96"/>
      <c r="D646" s="96"/>
      <c r="E646" s="96"/>
      <c r="F646" s="96"/>
      <c r="G646" s="141"/>
      <c r="H646" s="96"/>
      <c r="I646" s="96"/>
      <c r="J646" s="96"/>
      <c r="K646" s="96"/>
      <c r="L646" s="96"/>
      <c r="M646" s="96"/>
      <c r="N646" s="96"/>
      <c r="O646" s="96"/>
      <c r="P646" s="96"/>
      <c r="Q646" s="96"/>
      <c r="R646" s="96"/>
      <c r="S646" s="96"/>
      <c r="T646" s="142"/>
      <c r="U646" s="142"/>
      <c r="V646" s="96"/>
      <c r="W646" s="96"/>
      <c r="X646" s="96"/>
      <c r="Y646" s="96"/>
      <c r="Z646" s="96"/>
      <c r="AA646" s="96"/>
      <c r="AB646" s="142"/>
      <c r="AC646" s="96"/>
      <c r="AD646" s="96"/>
      <c r="AE646" s="96"/>
      <c r="AF646" s="96"/>
      <c r="AG646" s="96"/>
      <c r="AH646" s="96"/>
    </row>
    <row r="647" spans="1:34" ht="15.75" customHeight="1">
      <c r="A647" s="96"/>
      <c r="B647" s="96"/>
      <c r="C647" s="96"/>
      <c r="D647" s="96"/>
      <c r="E647" s="96"/>
      <c r="F647" s="96"/>
      <c r="G647" s="141"/>
      <c r="H647" s="96"/>
      <c r="I647" s="96"/>
      <c r="J647" s="96"/>
      <c r="K647" s="96"/>
      <c r="L647" s="96"/>
      <c r="M647" s="96"/>
      <c r="N647" s="96"/>
      <c r="O647" s="96"/>
      <c r="P647" s="96"/>
      <c r="Q647" s="96"/>
      <c r="R647" s="96"/>
      <c r="S647" s="96"/>
      <c r="T647" s="142"/>
      <c r="U647" s="142"/>
      <c r="V647" s="96"/>
      <c r="W647" s="96"/>
      <c r="X647" s="96"/>
      <c r="Y647" s="96"/>
      <c r="Z647" s="96"/>
      <c r="AA647" s="96"/>
      <c r="AB647" s="142"/>
      <c r="AC647" s="96"/>
      <c r="AD647" s="96"/>
      <c r="AE647" s="96"/>
      <c r="AF647" s="96"/>
      <c r="AG647" s="96"/>
      <c r="AH647" s="96"/>
    </row>
    <row r="648" spans="1:34" ht="15.75" customHeight="1">
      <c r="A648" s="96"/>
      <c r="B648" s="96"/>
      <c r="C648" s="96"/>
      <c r="D648" s="96"/>
      <c r="E648" s="96"/>
      <c r="F648" s="96"/>
      <c r="G648" s="141"/>
      <c r="H648" s="96"/>
      <c r="I648" s="96"/>
      <c r="J648" s="96"/>
      <c r="K648" s="96"/>
      <c r="L648" s="96"/>
      <c r="M648" s="96"/>
      <c r="N648" s="96"/>
      <c r="O648" s="96"/>
      <c r="P648" s="96"/>
      <c r="Q648" s="96"/>
      <c r="R648" s="96"/>
      <c r="S648" s="96"/>
      <c r="T648" s="142"/>
      <c r="U648" s="142"/>
      <c r="V648" s="96"/>
      <c r="W648" s="96"/>
      <c r="X648" s="96"/>
      <c r="Y648" s="96"/>
      <c r="Z648" s="96"/>
      <c r="AA648" s="96"/>
      <c r="AB648" s="142"/>
      <c r="AC648" s="96"/>
      <c r="AD648" s="96"/>
      <c r="AE648" s="96"/>
      <c r="AF648" s="96"/>
      <c r="AG648" s="96"/>
      <c r="AH648" s="96"/>
    </row>
    <row r="649" spans="1:34" ht="15.75" customHeight="1">
      <c r="A649" s="96"/>
      <c r="B649" s="96"/>
      <c r="C649" s="96"/>
      <c r="D649" s="96"/>
      <c r="E649" s="96"/>
      <c r="F649" s="96"/>
      <c r="G649" s="141"/>
      <c r="H649" s="96"/>
      <c r="I649" s="96"/>
      <c r="J649" s="96"/>
      <c r="K649" s="96"/>
      <c r="L649" s="96"/>
      <c r="M649" s="96"/>
      <c r="N649" s="96"/>
      <c r="O649" s="96"/>
      <c r="P649" s="96"/>
      <c r="Q649" s="96"/>
      <c r="R649" s="96"/>
      <c r="S649" s="96"/>
      <c r="T649" s="142"/>
      <c r="U649" s="142"/>
      <c r="V649" s="96"/>
      <c r="W649" s="96"/>
      <c r="X649" s="96"/>
      <c r="Y649" s="96"/>
      <c r="Z649" s="96"/>
      <c r="AA649" s="96"/>
      <c r="AB649" s="142"/>
      <c r="AC649" s="96"/>
      <c r="AD649" s="96"/>
      <c r="AE649" s="96"/>
      <c r="AF649" s="96"/>
      <c r="AG649" s="96"/>
      <c r="AH649" s="96"/>
    </row>
    <row r="650" spans="1:34" ht="15.75" customHeight="1">
      <c r="A650" s="96"/>
      <c r="B650" s="96"/>
      <c r="C650" s="96"/>
      <c r="D650" s="96"/>
      <c r="E650" s="96"/>
      <c r="F650" s="96"/>
      <c r="G650" s="141"/>
      <c r="H650" s="96"/>
      <c r="I650" s="96"/>
      <c r="J650" s="96"/>
      <c r="K650" s="96"/>
      <c r="L650" s="96"/>
      <c r="M650" s="96"/>
      <c r="N650" s="96"/>
      <c r="O650" s="96"/>
      <c r="P650" s="96"/>
      <c r="Q650" s="96"/>
      <c r="R650" s="96"/>
      <c r="S650" s="96"/>
      <c r="T650" s="142"/>
      <c r="U650" s="142"/>
      <c r="V650" s="96"/>
      <c r="W650" s="96"/>
      <c r="X650" s="96"/>
      <c r="Y650" s="96"/>
      <c r="Z650" s="96"/>
      <c r="AA650" s="96"/>
      <c r="AB650" s="142"/>
      <c r="AC650" s="96"/>
      <c r="AD650" s="96"/>
      <c r="AE650" s="96"/>
      <c r="AF650" s="96"/>
      <c r="AG650" s="96"/>
      <c r="AH650" s="96"/>
    </row>
    <row r="651" spans="1:34" ht="15.75" customHeight="1">
      <c r="A651" s="96"/>
      <c r="B651" s="96"/>
      <c r="C651" s="96"/>
      <c r="D651" s="96"/>
      <c r="E651" s="96"/>
      <c r="F651" s="96"/>
      <c r="G651" s="141"/>
      <c r="H651" s="96"/>
      <c r="I651" s="96"/>
      <c r="J651" s="96"/>
      <c r="K651" s="96"/>
      <c r="L651" s="96"/>
      <c r="M651" s="96"/>
      <c r="N651" s="96"/>
      <c r="O651" s="96"/>
      <c r="P651" s="96"/>
      <c r="Q651" s="96"/>
      <c r="R651" s="96"/>
      <c r="S651" s="96"/>
      <c r="T651" s="142"/>
      <c r="U651" s="142"/>
      <c r="V651" s="96"/>
      <c r="W651" s="96"/>
      <c r="X651" s="96"/>
      <c r="Y651" s="96"/>
      <c r="Z651" s="96"/>
      <c r="AA651" s="96"/>
      <c r="AB651" s="142"/>
      <c r="AC651" s="96"/>
      <c r="AD651" s="96"/>
      <c r="AE651" s="96"/>
      <c r="AF651" s="96"/>
      <c r="AG651" s="96"/>
      <c r="AH651" s="96"/>
    </row>
    <row r="652" spans="1:34" ht="15.75" customHeight="1">
      <c r="A652" s="96"/>
      <c r="B652" s="96"/>
      <c r="C652" s="96"/>
      <c r="D652" s="96"/>
      <c r="E652" s="96"/>
      <c r="F652" s="96"/>
      <c r="G652" s="141"/>
      <c r="H652" s="96"/>
      <c r="I652" s="96"/>
      <c r="J652" s="96"/>
      <c r="K652" s="96"/>
      <c r="L652" s="96"/>
      <c r="M652" s="96"/>
      <c r="N652" s="96"/>
      <c r="O652" s="96"/>
      <c r="P652" s="96"/>
      <c r="Q652" s="96"/>
      <c r="R652" s="96"/>
      <c r="S652" s="96"/>
      <c r="T652" s="142"/>
      <c r="U652" s="142"/>
      <c r="V652" s="96"/>
      <c r="W652" s="96"/>
      <c r="X652" s="96"/>
      <c r="Y652" s="96"/>
      <c r="Z652" s="96"/>
      <c r="AA652" s="96"/>
      <c r="AB652" s="142"/>
      <c r="AC652" s="96"/>
      <c r="AD652" s="96"/>
      <c r="AE652" s="96"/>
      <c r="AF652" s="96"/>
      <c r="AG652" s="96"/>
      <c r="AH652" s="96"/>
    </row>
    <row r="653" spans="1:34" ht="15.75" customHeight="1">
      <c r="A653" s="96"/>
      <c r="B653" s="96"/>
      <c r="C653" s="96"/>
      <c r="D653" s="96"/>
      <c r="E653" s="96"/>
      <c r="F653" s="96"/>
      <c r="G653" s="141"/>
      <c r="H653" s="96"/>
      <c r="I653" s="96"/>
      <c r="J653" s="96"/>
      <c r="K653" s="96"/>
      <c r="L653" s="96"/>
      <c r="M653" s="96"/>
      <c r="N653" s="96"/>
      <c r="O653" s="96"/>
      <c r="P653" s="96"/>
      <c r="Q653" s="96"/>
      <c r="R653" s="96"/>
      <c r="S653" s="96"/>
      <c r="T653" s="142"/>
      <c r="U653" s="142"/>
      <c r="V653" s="96"/>
      <c r="W653" s="96"/>
      <c r="X653" s="96"/>
      <c r="Y653" s="96"/>
      <c r="Z653" s="96"/>
      <c r="AA653" s="96"/>
      <c r="AB653" s="142"/>
      <c r="AC653" s="96"/>
      <c r="AD653" s="96"/>
      <c r="AE653" s="96"/>
      <c r="AF653" s="96"/>
      <c r="AG653" s="96"/>
      <c r="AH653" s="96"/>
    </row>
    <row r="654" spans="1:34" ht="15.75" customHeight="1">
      <c r="A654" s="96"/>
      <c r="B654" s="96"/>
      <c r="C654" s="96"/>
      <c r="D654" s="96"/>
      <c r="E654" s="96"/>
      <c r="F654" s="96"/>
      <c r="G654" s="141"/>
      <c r="H654" s="96"/>
      <c r="I654" s="96"/>
      <c r="J654" s="96"/>
      <c r="K654" s="96"/>
      <c r="L654" s="96"/>
      <c r="M654" s="96"/>
      <c r="N654" s="96"/>
      <c r="O654" s="96"/>
      <c r="P654" s="96"/>
      <c r="Q654" s="96"/>
      <c r="R654" s="96"/>
      <c r="S654" s="96"/>
      <c r="T654" s="142"/>
      <c r="U654" s="142"/>
      <c r="V654" s="96"/>
      <c r="W654" s="96"/>
      <c r="X654" s="96"/>
      <c r="Y654" s="96"/>
      <c r="Z654" s="96"/>
      <c r="AA654" s="96"/>
      <c r="AB654" s="142"/>
      <c r="AC654" s="96"/>
      <c r="AD654" s="96"/>
      <c r="AE654" s="96"/>
      <c r="AF654" s="96"/>
      <c r="AG654" s="96"/>
      <c r="AH654" s="96"/>
    </row>
    <row r="655" spans="1:34" ht="15.75" customHeight="1">
      <c r="A655" s="96"/>
      <c r="B655" s="96"/>
      <c r="C655" s="96"/>
      <c r="D655" s="96"/>
      <c r="E655" s="96"/>
      <c r="F655" s="96"/>
      <c r="G655" s="141"/>
      <c r="H655" s="96"/>
      <c r="I655" s="96"/>
      <c r="J655" s="96"/>
      <c r="K655" s="96"/>
      <c r="L655" s="96"/>
      <c r="M655" s="96"/>
      <c r="N655" s="96"/>
      <c r="O655" s="96"/>
      <c r="P655" s="96"/>
      <c r="Q655" s="96"/>
      <c r="R655" s="96"/>
      <c r="S655" s="96"/>
      <c r="T655" s="142"/>
      <c r="U655" s="142"/>
      <c r="V655" s="96"/>
      <c r="W655" s="96"/>
      <c r="X655" s="96"/>
      <c r="Y655" s="96"/>
      <c r="Z655" s="96"/>
      <c r="AA655" s="96"/>
      <c r="AB655" s="142"/>
      <c r="AC655" s="96"/>
      <c r="AD655" s="96"/>
      <c r="AE655" s="96"/>
      <c r="AF655" s="96"/>
      <c r="AG655" s="96"/>
      <c r="AH655" s="96"/>
    </row>
    <row r="656" spans="1:34" ht="15.75" customHeight="1">
      <c r="A656" s="96"/>
      <c r="B656" s="96"/>
      <c r="C656" s="96"/>
      <c r="D656" s="96"/>
      <c r="E656" s="96"/>
      <c r="F656" s="96"/>
      <c r="G656" s="141"/>
      <c r="H656" s="96"/>
      <c r="I656" s="96"/>
      <c r="J656" s="96"/>
      <c r="K656" s="96"/>
      <c r="L656" s="96"/>
      <c r="M656" s="96"/>
      <c r="N656" s="96"/>
      <c r="O656" s="96"/>
      <c r="P656" s="96"/>
      <c r="Q656" s="96"/>
      <c r="R656" s="96"/>
      <c r="S656" s="96"/>
      <c r="T656" s="142"/>
      <c r="U656" s="142"/>
      <c r="V656" s="96"/>
      <c r="W656" s="96"/>
      <c r="X656" s="96"/>
      <c r="Y656" s="96"/>
      <c r="Z656" s="96"/>
      <c r="AA656" s="96"/>
      <c r="AB656" s="142"/>
      <c r="AC656" s="96"/>
      <c r="AD656" s="96"/>
      <c r="AE656" s="96"/>
      <c r="AF656" s="96"/>
      <c r="AG656" s="96"/>
      <c r="AH656" s="96"/>
    </row>
    <row r="657" spans="1:34" ht="15.75" customHeight="1">
      <c r="A657" s="96"/>
      <c r="B657" s="96"/>
      <c r="C657" s="96"/>
      <c r="D657" s="96"/>
      <c r="E657" s="96"/>
      <c r="F657" s="96"/>
      <c r="G657" s="141"/>
      <c r="H657" s="96"/>
      <c r="I657" s="96"/>
      <c r="J657" s="96"/>
      <c r="K657" s="96"/>
      <c r="L657" s="96"/>
      <c r="M657" s="96"/>
      <c r="N657" s="96"/>
      <c r="O657" s="96"/>
      <c r="P657" s="96"/>
      <c r="Q657" s="96"/>
      <c r="R657" s="96"/>
      <c r="S657" s="96"/>
      <c r="T657" s="142"/>
      <c r="U657" s="142"/>
      <c r="V657" s="96"/>
      <c r="W657" s="96"/>
      <c r="X657" s="96"/>
      <c r="Y657" s="96"/>
      <c r="Z657" s="96"/>
      <c r="AA657" s="96"/>
      <c r="AB657" s="142"/>
      <c r="AC657" s="96"/>
      <c r="AD657" s="96"/>
      <c r="AE657" s="96"/>
      <c r="AF657" s="96"/>
      <c r="AG657" s="96"/>
      <c r="AH657" s="96"/>
    </row>
    <row r="658" spans="1:34" ht="15.75" customHeight="1">
      <c r="A658" s="96"/>
      <c r="B658" s="96"/>
      <c r="C658" s="96"/>
      <c r="D658" s="96"/>
      <c r="E658" s="96"/>
      <c r="F658" s="96"/>
      <c r="G658" s="141"/>
      <c r="H658" s="96"/>
      <c r="I658" s="96"/>
      <c r="J658" s="96"/>
      <c r="K658" s="96"/>
      <c r="L658" s="96"/>
      <c r="M658" s="96"/>
      <c r="N658" s="96"/>
      <c r="O658" s="96"/>
      <c r="P658" s="96"/>
      <c r="Q658" s="96"/>
      <c r="R658" s="96"/>
      <c r="S658" s="96"/>
      <c r="T658" s="142"/>
      <c r="U658" s="142"/>
      <c r="V658" s="96"/>
      <c r="W658" s="96"/>
      <c r="X658" s="96"/>
      <c r="Y658" s="96"/>
      <c r="Z658" s="96"/>
      <c r="AA658" s="96"/>
      <c r="AB658" s="142"/>
      <c r="AC658" s="96"/>
      <c r="AD658" s="96"/>
      <c r="AE658" s="96"/>
      <c r="AF658" s="96"/>
      <c r="AG658" s="96"/>
      <c r="AH658" s="96"/>
    </row>
    <row r="659" spans="1:34" ht="15.75" customHeight="1">
      <c r="A659" s="96"/>
      <c r="B659" s="96"/>
      <c r="C659" s="96"/>
      <c r="D659" s="96"/>
      <c r="E659" s="96"/>
      <c r="F659" s="96"/>
      <c r="G659" s="141"/>
      <c r="H659" s="96"/>
      <c r="I659" s="96"/>
      <c r="J659" s="96"/>
      <c r="K659" s="96"/>
      <c r="L659" s="96"/>
      <c r="M659" s="96"/>
      <c r="N659" s="96"/>
      <c r="O659" s="96"/>
      <c r="P659" s="96"/>
      <c r="Q659" s="96"/>
      <c r="R659" s="96"/>
      <c r="S659" s="96"/>
      <c r="T659" s="142"/>
      <c r="U659" s="142"/>
      <c r="V659" s="96"/>
      <c r="W659" s="96"/>
      <c r="X659" s="96"/>
      <c r="Y659" s="96"/>
      <c r="Z659" s="96"/>
      <c r="AA659" s="96"/>
      <c r="AB659" s="142"/>
      <c r="AC659" s="96"/>
      <c r="AD659" s="96"/>
      <c r="AE659" s="96"/>
      <c r="AF659" s="96"/>
      <c r="AG659" s="96"/>
      <c r="AH659" s="96"/>
    </row>
    <row r="660" spans="1:34" ht="15.75" customHeight="1">
      <c r="A660" s="96"/>
      <c r="B660" s="96"/>
      <c r="C660" s="96"/>
      <c r="D660" s="96"/>
      <c r="E660" s="96"/>
      <c r="F660" s="96"/>
      <c r="G660" s="141"/>
      <c r="H660" s="96"/>
      <c r="I660" s="96"/>
      <c r="J660" s="96"/>
      <c r="K660" s="96"/>
      <c r="L660" s="96"/>
      <c r="M660" s="96"/>
      <c r="N660" s="96"/>
      <c r="O660" s="96"/>
      <c r="P660" s="96"/>
      <c r="Q660" s="96"/>
      <c r="R660" s="96"/>
      <c r="S660" s="96"/>
      <c r="T660" s="142"/>
      <c r="U660" s="142"/>
      <c r="V660" s="96"/>
      <c r="W660" s="96"/>
      <c r="X660" s="96"/>
      <c r="Y660" s="96"/>
      <c r="Z660" s="96"/>
      <c r="AA660" s="96"/>
      <c r="AB660" s="142"/>
      <c r="AC660" s="96"/>
      <c r="AD660" s="96"/>
      <c r="AE660" s="96"/>
      <c r="AF660" s="96"/>
      <c r="AG660" s="96"/>
      <c r="AH660" s="96"/>
    </row>
    <row r="661" spans="1:34" ht="15.75" customHeight="1">
      <c r="A661" s="96"/>
      <c r="B661" s="96"/>
      <c r="C661" s="96"/>
      <c r="D661" s="96"/>
      <c r="E661" s="96"/>
      <c r="F661" s="96"/>
      <c r="G661" s="141"/>
      <c r="H661" s="96"/>
      <c r="I661" s="96"/>
      <c r="J661" s="96"/>
      <c r="K661" s="96"/>
      <c r="L661" s="96"/>
      <c r="M661" s="96"/>
      <c r="N661" s="96"/>
      <c r="O661" s="96"/>
      <c r="P661" s="96"/>
      <c r="Q661" s="96"/>
      <c r="R661" s="96"/>
      <c r="S661" s="96"/>
      <c r="T661" s="142"/>
      <c r="U661" s="142"/>
      <c r="V661" s="96"/>
      <c r="W661" s="96"/>
      <c r="X661" s="96"/>
      <c r="Y661" s="96"/>
      <c r="Z661" s="96"/>
      <c r="AA661" s="96"/>
      <c r="AB661" s="142"/>
      <c r="AC661" s="96"/>
      <c r="AD661" s="96"/>
      <c r="AE661" s="96"/>
      <c r="AF661" s="96"/>
      <c r="AG661" s="96"/>
      <c r="AH661" s="96"/>
    </row>
    <row r="662" spans="1:34" ht="15.75" customHeight="1">
      <c r="A662" s="96"/>
      <c r="B662" s="96"/>
      <c r="C662" s="96"/>
      <c r="D662" s="96"/>
      <c r="E662" s="96"/>
      <c r="F662" s="96"/>
      <c r="G662" s="141"/>
      <c r="H662" s="96"/>
      <c r="I662" s="96"/>
      <c r="J662" s="96"/>
      <c r="K662" s="96"/>
      <c r="L662" s="96"/>
      <c r="M662" s="96"/>
      <c r="N662" s="96"/>
      <c r="O662" s="96"/>
      <c r="P662" s="96"/>
      <c r="Q662" s="96"/>
      <c r="R662" s="96"/>
      <c r="S662" s="96"/>
      <c r="T662" s="142"/>
      <c r="U662" s="142"/>
      <c r="V662" s="96"/>
      <c r="W662" s="96"/>
      <c r="X662" s="96"/>
      <c r="Y662" s="96"/>
      <c r="Z662" s="96"/>
      <c r="AA662" s="96"/>
      <c r="AB662" s="142"/>
      <c r="AC662" s="96"/>
      <c r="AD662" s="96"/>
      <c r="AE662" s="96"/>
      <c r="AF662" s="96"/>
      <c r="AG662" s="96"/>
      <c r="AH662" s="96"/>
    </row>
    <row r="663" spans="1:34" ht="15.75" customHeight="1">
      <c r="A663" s="96"/>
      <c r="B663" s="96"/>
      <c r="C663" s="96"/>
      <c r="D663" s="96"/>
      <c r="E663" s="96"/>
      <c r="F663" s="96"/>
      <c r="G663" s="141"/>
      <c r="H663" s="96"/>
      <c r="I663" s="96"/>
      <c r="J663" s="96"/>
      <c r="K663" s="96"/>
      <c r="L663" s="96"/>
      <c r="M663" s="96"/>
      <c r="N663" s="96"/>
      <c r="O663" s="96"/>
      <c r="P663" s="96"/>
      <c r="Q663" s="96"/>
      <c r="R663" s="96"/>
      <c r="S663" s="96"/>
      <c r="T663" s="142"/>
      <c r="U663" s="142"/>
      <c r="V663" s="96"/>
      <c r="W663" s="96"/>
      <c r="X663" s="96"/>
      <c r="Y663" s="96"/>
      <c r="Z663" s="96"/>
      <c r="AA663" s="96"/>
      <c r="AB663" s="142"/>
      <c r="AC663" s="96"/>
      <c r="AD663" s="96"/>
      <c r="AE663" s="96"/>
      <c r="AF663" s="96"/>
      <c r="AG663" s="96"/>
      <c r="AH663" s="96"/>
    </row>
    <row r="664" spans="1:34" ht="15.75" customHeight="1">
      <c r="A664" s="96"/>
      <c r="B664" s="96"/>
      <c r="C664" s="96"/>
      <c r="D664" s="96"/>
      <c r="E664" s="96"/>
      <c r="F664" s="96"/>
      <c r="G664" s="141"/>
      <c r="H664" s="96"/>
      <c r="I664" s="96"/>
      <c r="J664" s="96"/>
      <c r="K664" s="96"/>
      <c r="L664" s="96"/>
      <c r="M664" s="96"/>
      <c r="N664" s="96"/>
      <c r="O664" s="96"/>
      <c r="P664" s="96"/>
      <c r="Q664" s="96"/>
      <c r="R664" s="96"/>
      <c r="S664" s="96"/>
      <c r="T664" s="142"/>
      <c r="U664" s="142"/>
      <c r="V664" s="96"/>
      <c r="W664" s="96"/>
      <c r="X664" s="96"/>
      <c r="Y664" s="96"/>
      <c r="Z664" s="96"/>
      <c r="AA664" s="96"/>
      <c r="AB664" s="142"/>
      <c r="AC664" s="96"/>
      <c r="AD664" s="96"/>
      <c r="AE664" s="96"/>
      <c r="AF664" s="96"/>
      <c r="AG664" s="96"/>
      <c r="AH664" s="96"/>
    </row>
    <row r="665" spans="1:34" ht="15.75" customHeight="1">
      <c r="A665" s="96"/>
      <c r="B665" s="96"/>
      <c r="C665" s="96"/>
      <c r="D665" s="96"/>
      <c r="E665" s="96"/>
      <c r="F665" s="96"/>
      <c r="G665" s="141"/>
      <c r="H665" s="96"/>
      <c r="I665" s="96"/>
      <c r="J665" s="96"/>
      <c r="K665" s="96"/>
      <c r="L665" s="96"/>
      <c r="M665" s="96"/>
      <c r="N665" s="96"/>
      <c r="O665" s="96"/>
      <c r="P665" s="96"/>
      <c r="Q665" s="96"/>
      <c r="R665" s="96"/>
      <c r="S665" s="96"/>
      <c r="T665" s="142"/>
      <c r="U665" s="142"/>
      <c r="V665" s="96"/>
      <c r="W665" s="96"/>
      <c r="X665" s="96"/>
      <c r="Y665" s="96"/>
      <c r="Z665" s="96"/>
      <c r="AA665" s="96"/>
      <c r="AB665" s="142"/>
      <c r="AC665" s="96"/>
      <c r="AD665" s="96"/>
      <c r="AE665" s="96"/>
      <c r="AF665" s="96"/>
      <c r="AG665" s="96"/>
      <c r="AH665" s="96"/>
    </row>
    <row r="666" spans="1:34" ht="15.75" customHeight="1">
      <c r="A666" s="96"/>
      <c r="B666" s="96"/>
      <c r="C666" s="96"/>
      <c r="D666" s="96"/>
      <c r="E666" s="96"/>
      <c r="F666" s="96"/>
      <c r="G666" s="141"/>
      <c r="H666" s="96"/>
      <c r="I666" s="96"/>
      <c r="J666" s="96"/>
      <c r="K666" s="96"/>
      <c r="L666" s="96"/>
      <c r="M666" s="96"/>
      <c r="N666" s="96"/>
      <c r="O666" s="96"/>
      <c r="P666" s="96"/>
      <c r="Q666" s="96"/>
      <c r="R666" s="96"/>
      <c r="S666" s="96"/>
      <c r="T666" s="142"/>
      <c r="U666" s="142"/>
      <c r="V666" s="96"/>
      <c r="W666" s="96"/>
      <c r="X666" s="96"/>
      <c r="Y666" s="96"/>
      <c r="Z666" s="96"/>
      <c r="AA666" s="96"/>
      <c r="AB666" s="142"/>
      <c r="AC666" s="96"/>
      <c r="AD666" s="96"/>
      <c r="AE666" s="96"/>
      <c r="AF666" s="96"/>
      <c r="AG666" s="96"/>
      <c r="AH666" s="96"/>
    </row>
    <row r="667" spans="1:34" ht="15.75" customHeight="1">
      <c r="A667" s="96"/>
      <c r="B667" s="96"/>
      <c r="C667" s="96"/>
      <c r="D667" s="96"/>
      <c r="E667" s="96"/>
      <c r="F667" s="96"/>
      <c r="G667" s="141"/>
      <c r="H667" s="96"/>
      <c r="I667" s="96"/>
      <c r="J667" s="96"/>
      <c r="K667" s="96"/>
      <c r="L667" s="96"/>
      <c r="M667" s="96"/>
      <c r="N667" s="96"/>
      <c r="O667" s="96"/>
      <c r="P667" s="96"/>
      <c r="Q667" s="96"/>
      <c r="R667" s="96"/>
      <c r="S667" s="96"/>
      <c r="T667" s="142"/>
      <c r="U667" s="142"/>
      <c r="V667" s="96"/>
      <c r="W667" s="96"/>
      <c r="X667" s="96"/>
      <c r="Y667" s="96"/>
      <c r="Z667" s="96"/>
      <c r="AA667" s="96"/>
      <c r="AB667" s="142"/>
      <c r="AC667" s="96"/>
      <c r="AD667" s="96"/>
      <c r="AE667" s="96"/>
      <c r="AF667" s="96"/>
      <c r="AG667" s="96"/>
      <c r="AH667" s="96"/>
    </row>
    <row r="668" spans="1:34" ht="15.75" customHeight="1">
      <c r="A668" s="96"/>
      <c r="B668" s="96"/>
      <c r="C668" s="96"/>
      <c r="D668" s="96"/>
      <c r="E668" s="96"/>
      <c r="F668" s="96"/>
      <c r="G668" s="141"/>
      <c r="H668" s="96"/>
      <c r="I668" s="96"/>
      <c r="J668" s="96"/>
      <c r="K668" s="96"/>
      <c r="L668" s="96"/>
      <c r="M668" s="96"/>
      <c r="N668" s="96"/>
      <c r="O668" s="96"/>
      <c r="P668" s="96"/>
      <c r="Q668" s="96"/>
      <c r="R668" s="96"/>
      <c r="S668" s="96"/>
      <c r="T668" s="142"/>
      <c r="U668" s="142"/>
      <c r="V668" s="96"/>
      <c r="W668" s="96"/>
      <c r="X668" s="96"/>
      <c r="Y668" s="96"/>
      <c r="Z668" s="96"/>
      <c r="AA668" s="96"/>
      <c r="AB668" s="142"/>
      <c r="AC668" s="96"/>
      <c r="AD668" s="96"/>
      <c r="AE668" s="96"/>
      <c r="AF668" s="96"/>
      <c r="AG668" s="96"/>
      <c r="AH668" s="96"/>
    </row>
    <row r="669" spans="1:34" ht="15.75" customHeight="1">
      <c r="A669" s="96"/>
      <c r="B669" s="96"/>
      <c r="C669" s="96"/>
      <c r="D669" s="96"/>
      <c r="E669" s="96"/>
      <c r="F669" s="96"/>
      <c r="G669" s="141"/>
      <c r="H669" s="96"/>
      <c r="I669" s="96"/>
      <c r="J669" s="96"/>
      <c r="K669" s="96"/>
      <c r="L669" s="96"/>
      <c r="M669" s="96"/>
      <c r="N669" s="96"/>
      <c r="O669" s="96"/>
      <c r="P669" s="96"/>
      <c r="Q669" s="96"/>
      <c r="R669" s="96"/>
      <c r="S669" s="96"/>
      <c r="T669" s="142"/>
      <c r="U669" s="142"/>
      <c r="V669" s="96"/>
      <c r="W669" s="96"/>
      <c r="X669" s="96"/>
      <c r="Y669" s="96"/>
      <c r="Z669" s="96"/>
      <c r="AA669" s="96"/>
      <c r="AB669" s="142"/>
      <c r="AC669" s="96"/>
      <c r="AD669" s="96"/>
      <c r="AE669" s="96"/>
      <c r="AF669" s="96"/>
      <c r="AG669" s="96"/>
      <c r="AH669" s="96"/>
    </row>
    <row r="670" spans="1:34" ht="15.75" customHeight="1">
      <c r="A670" s="96"/>
      <c r="B670" s="96"/>
      <c r="C670" s="96"/>
      <c r="D670" s="96"/>
      <c r="E670" s="96"/>
      <c r="F670" s="96"/>
      <c r="G670" s="141"/>
      <c r="H670" s="96"/>
      <c r="I670" s="96"/>
      <c r="J670" s="96"/>
      <c r="K670" s="96"/>
      <c r="L670" s="96"/>
      <c r="M670" s="96"/>
      <c r="N670" s="96"/>
      <c r="O670" s="96"/>
      <c r="P670" s="96"/>
      <c r="Q670" s="96"/>
      <c r="R670" s="96"/>
      <c r="S670" s="96"/>
      <c r="T670" s="142"/>
      <c r="U670" s="142"/>
      <c r="V670" s="96"/>
      <c r="W670" s="96"/>
      <c r="X670" s="96"/>
      <c r="Y670" s="96"/>
      <c r="Z670" s="96"/>
      <c r="AA670" s="96"/>
      <c r="AB670" s="142"/>
      <c r="AC670" s="96"/>
      <c r="AD670" s="96"/>
      <c r="AE670" s="96"/>
      <c r="AF670" s="96"/>
      <c r="AG670" s="96"/>
      <c r="AH670" s="96"/>
    </row>
    <row r="671" spans="1:34" ht="15.75" customHeight="1">
      <c r="A671" s="96"/>
      <c r="B671" s="96"/>
      <c r="C671" s="96"/>
      <c r="D671" s="96"/>
      <c r="E671" s="96"/>
      <c r="F671" s="96"/>
      <c r="G671" s="141"/>
      <c r="H671" s="96"/>
      <c r="I671" s="96"/>
      <c r="J671" s="96"/>
      <c r="K671" s="96"/>
      <c r="L671" s="96"/>
      <c r="M671" s="96"/>
      <c r="N671" s="96"/>
      <c r="O671" s="96"/>
      <c r="P671" s="96"/>
      <c r="Q671" s="96"/>
      <c r="R671" s="96"/>
      <c r="S671" s="96"/>
      <c r="T671" s="142"/>
      <c r="U671" s="142"/>
      <c r="V671" s="96"/>
      <c r="W671" s="96"/>
      <c r="X671" s="96"/>
      <c r="Y671" s="96"/>
      <c r="Z671" s="96"/>
      <c r="AA671" s="96"/>
      <c r="AB671" s="142"/>
      <c r="AC671" s="96"/>
      <c r="AD671" s="96"/>
      <c r="AE671" s="96"/>
      <c r="AF671" s="96"/>
      <c r="AG671" s="96"/>
      <c r="AH671" s="96"/>
    </row>
    <row r="672" spans="1:34" ht="15.75" customHeight="1">
      <c r="A672" s="96"/>
      <c r="B672" s="96"/>
      <c r="C672" s="96"/>
      <c r="D672" s="96"/>
      <c r="E672" s="96"/>
      <c r="F672" s="96"/>
      <c r="G672" s="141"/>
      <c r="H672" s="96"/>
      <c r="I672" s="96"/>
      <c r="J672" s="96"/>
      <c r="K672" s="96"/>
      <c r="L672" s="96"/>
      <c r="M672" s="96"/>
      <c r="N672" s="96"/>
      <c r="O672" s="96"/>
      <c r="P672" s="96"/>
      <c r="Q672" s="96"/>
      <c r="R672" s="96"/>
      <c r="S672" s="96"/>
      <c r="T672" s="142"/>
      <c r="U672" s="142"/>
      <c r="V672" s="96"/>
      <c r="W672" s="96"/>
      <c r="X672" s="96"/>
      <c r="Y672" s="96"/>
      <c r="Z672" s="96"/>
      <c r="AA672" s="96"/>
      <c r="AB672" s="142"/>
      <c r="AC672" s="96"/>
      <c r="AD672" s="96"/>
      <c r="AE672" s="96"/>
      <c r="AF672" s="96"/>
      <c r="AG672" s="96"/>
      <c r="AH672" s="96"/>
    </row>
    <row r="673" spans="1:34" ht="15.75" customHeight="1">
      <c r="A673" s="96"/>
      <c r="B673" s="96"/>
      <c r="C673" s="96"/>
      <c r="D673" s="96"/>
      <c r="E673" s="96"/>
      <c r="F673" s="96"/>
      <c r="G673" s="141"/>
      <c r="H673" s="96"/>
      <c r="I673" s="96"/>
      <c r="J673" s="96"/>
      <c r="K673" s="96"/>
      <c r="L673" s="96"/>
      <c r="M673" s="96"/>
      <c r="N673" s="96"/>
      <c r="O673" s="96"/>
      <c r="P673" s="96"/>
      <c r="Q673" s="96"/>
      <c r="R673" s="96"/>
      <c r="S673" s="96"/>
      <c r="T673" s="142"/>
      <c r="U673" s="142"/>
      <c r="V673" s="96"/>
      <c r="W673" s="96"/>
      <c r="X673" s="96"/>
      <c r="Y673" s="96"/>
      <c r="Z673" s="96"/>
      <c r="AA673" s="96"/>
      <c r="AB673" s="142"/>
      <c r="AC673" s="96"/>
      <c r="AD673" s="96"/>
      <c r="AE673" s="96"/>
      <c r="AF673" s="96"/>
      <c r="AG673" s="96"/>
      <c r="AH673" s="96"/>
    </row>
    <row r="674" spans="1:34" ht="15.75" customHeight="1">
      <c r="A674" s="96"/>
      <c r="B674" s="96"/>
      <c r="C674" s="96"/>
      <c r="D674" s="96"/>
      <c r="E674" s="96"/>
      <c r="F674" s="96"/>
      <c r="G674" s="141"/>
      <c r="H674" s="96"/>
      <c r="I674" s="96"/>
      <c r="J674" s="96"/>
      <c r="K674" s="96"/>
      <c r="L674" s="96"/>
      <c r="M674" s="96"/>
      <c r="N674" s="96"/>
      <c r="O674" s="96"/>
      <c r="P674" s="96"/>
      <c r="Q674" s="96"/>
      <c r="R674" s="96"/>
      <c r="S674" s="96"/>
      <c r="T674" s="142"/>
      <c r="U674" s="142"/>
      <c r="V674" s="96"/>
      <c r="W674" s="96"/>
      <c r="X674" s="96"/>
      <c r="Y674" s="96"/>
      <c r="Z674" s="96"/>
      <c r="AA674" s="96"/>
      <c r="AB674" s="142"/>
      <c r="AC674" s="96"/>
      <c r="AD674" s="96"/>
      <c r="AE674" s="96"/>
      <c r="AF674" s="96"/>
      <c r="AG674" s="96"/>
      <c r="AH674" s="96"/>
    </row>
    <row r="675" spans="1:34" ht="15.75" customHeight="1">
      <c r="A675" s="96"/>
      <c r="B675" s="96"/>
      <c r="C675" s="96"/>
      <c r="D675" s="96"/>
      <c r="E675" s="96"/>
      <c r="F675" s="96"/>
      <c r="G675" s="141"/>
      <c r="H675" s="96"/>
      <c r="I675" s="96"/>
      <c r="J675" s="96"/>
      <c r="K675" s="96"/>
      <c r="L675" s="96"/>
      <c r="M675" s="96"/>
      <c r="N675" s="96"/>
      <c r="O675" s="96"/>
      <c r="P675" s="96"/>
      <c r="Q675" s="96"/>
      <c r="R675" s="96"/>
      <c r="S675" s="96"/>
      <c r="T675" s="142"/>
      <c r="U675" s="142"/>
      <c r="V675" s="96"/>
      <c r="W675" s="96"/>
      <c r="X675" s="96"/>
      <c r="Y675" s="96"/>
      <c r="Z675" s="96"/>
      <c r="AA675" s="96"/>
      <c r="AB675" s="142"/>
      <c r="AC675" s="96"/>
      <c r="AD675" s="96"/>
      <c r="AE675" s="96"/>
      <c r="AF675" s="96"/>
      <c r="AG675" s="96"/>
      <c r="AH675" s="96"/>
    </row>
    <row r="676" spans="1:34" ht="15.75" customHeight="1">
      <c r="A676" s="96"/>
      <c r="B676" s="96"/>
      <c r="C676" s="96"/>
      <c r="D676" s="96"/>
      <c r="E676" s="96"/>
      <c r="F676" s="96"/>
      <c r="G676" s="141"/>
      <c r="H676" s="96"/>
      <c r="I676" s="96"/>
      <c r="J676" s="96"/>
      <c r="K676" s="96"/>
      <c r="L676" s="96"/>
      <c r="M676" s="96"/>
      <c r="N676" s="96"/>
      <c r="O676" s="96"/>
      <c r="P676" s="96"/>
      <c r="Q676" s="96"/>
      <c r="R676" s="96"/>
      <c r="S676" s="96"/>
      <c r="T676" s="142"/>
      <c r="U676" s="142"/>
      <c r="V676" s="96"/>
      <c r="W676" s="96"/>
      <c r="X676" s="96"/>
      <c r="Y676" s="96"/>
      <c r="Z676" s="96"/>
      <c r="AA676" s="96"/>
      <c r="AB676" s="142"/>
      <c r="AC676" s="96"/>
      <c r="AD676" s="96"/>
      <c r="AE676" s="96"/>
      <c r="AF676" s="96"/>
      <c r="AG676" s="96"/>
      <c r="AH676" s="96"/>
    </row>
    <row r="677" spans="1:34" ht="15.75" customHeight="1">
      <c r="A677" s="96"/>
      <c r="B677" s="96"/>
      <c r="C677" s="96"/>
      <c r="D677" s="96"/>
      <c r="E677" s="96"/>
      <c r="F677" s="96"/>
      <c r="G677" s="141"/>
      <c r="H677" s="96"/>
      <c r="I677" s="96"/>
      <c r="J677" s="96"/>
      <c r="K677" s="96"/>
      <c r="L677" s="96"/>
      <c r="M677" s="96"/>
      <c r="N677" s="96"/>
      <c r="O677" s="96"/>
      <c r="P677" s="96"/>
      <c r="Q677" s="96"/>
      <c r="R677" s="96"/>
      <c r="S677" s="96"/>
      <c r="T677" s="142"/>
      <c r="U677" s="142"/>
      <c r="V677" s="96"/>
      <c r="W677" s="96"/>
      <c r="X677" s="96"/>
      <c r="Y677" s="96"/>
      <c r="Z677" s="96"/>
      <c r="AA677" s="96"/>
      <c r="AB677" s="142"/>
      <c r="AC677" s="96"/>
      <c r="AD677" s="96"/>
      <c r="AE677" s="96"/>
      <c r="AF677" s="96"/>
      <c r="AG677" s="96"/>
      <c r="AH677" s="96"/>
    </row>
    <row r="678" spans="1:34" ht="15.75" customHeight="1">
      <c r="A678" s="96"/>
      <c r="B678" s="96"/>
      <c r="C678" s="96"/>
      <c r="D678" s="96"/>
      <c r="E678" s="96"/>
      <c r="F678" s="96"/>
      <c r="G678" s="141"/>
      <c r="H678" s="96"/>
      <c r="I678" s="96"/>
      <c r="J678" s="96"/>
      <c r="K678" s="96"/>
      <c r="L678" s="96"/>
      <c r="M678" s="96"/>
      <c r="N678" s="96"/>
      <c r="O678" s="96"/>
      <c r="P678" s="96"/>
      <c r="Q678" s="96"/>
      <c r="R678" s="96"/>
      <c r="S678" s="96"/>
      <c r="T678" s="142"/>
      <c r="U678" s="142"/>
      <c r="V678" s="96"/>
      <c r="W678" s="96"/>
      <c r="X678" s="96"/>
      <c r="Y678" s="96"/>
      <c r="Z678" s="96"/>
      <c r="AA678" s="96"/>
      <c r="AB678" s="142"/>
      <c r="AC678" s="96"/>
      <c r="AD678" s="96"/>
      <c r="AE678" s="96"/>
      <c r="AF678" s="96"/>
      <c r="AG678" s="96"/>
      <c r="AH678" s="96"/>
    </row>
    <row r="679" spans="1:34" ht="15.75" customHeight="1">
      <c r="A679" s="96"/>
      <c r="B679" s="96"/>
      <c r="C679" s="96"/>
      <c r="D679" s="96"/>
      <c r="E679" s="96"/>
      <c r="F679" s="96"/>
      <c r="G679" s="141"/>
      <c r="H679" s="96"/>
      <c r="I679" s="96"/>
      <c r="J679" s="96"/>
      <c r="K679" s="96"/>
      <c r="L679" s="96"/>
      <c r="M679" s="96"/>
      <c r="N679" s="96"/>
      <c r="O679" s="96"/>
      <c r="P679" s="96"/>
      <c r="Q679" s="96"/>
      <c r="R679" s="96"/>
      <c r="S679" s="96"/>
      <c r="T679" s="142"/>
      <c r="U679" s="142"/>
      <c r="V679" s="96"/>
      <c r="W679" s="96"/>
      <c r="X679" s="96"/>
      <c r="Y679" s="96"/>
      <c r="Z679" s="96"/>
      <c r="AA679" s="96"/>
      <c r="AB679" s="142"/>
      <c r="AC679" s="96"/>
      <c r="AD679" s="96"/>
      <c r="AE679" s="96"/>
      <c r="AF679" s="96"/>
      <c r="AG679" s="96"/>
      <c r="AH679" s="96"/>
    </row>
    <row r="680" spans="1:34" ht="15.75" customHeight="1">
      <c r="A680" s="96"/>
      <c r="B680" s="96"/>
      <c r="C680" s="96"/>
      <c r="D680" s="96"/>
      <c r="E680" s="96"/>
      <c r="F680" s="96"/>
      <c r="G680" s="141"/>
      <c r="H680" s="96"/>
      <c r="I680" s="96"/>
      <c r="J680" s="96"/>
      <c r="K680" s="96"/>
      <c r="L680" s="96"/>
      <c r="M680" s="96"/>
      <c r="N680" s="96"/>
      <c r="O680" s="96"/>
      <c r="P680" s="96"/>
      <c r="Q680" s="96"/>
      <c r="R680" s="96"/>
      <c r="S680" s="96"/>
      <c r="T680" s="142"/>
      <c r="U680" s="142"/>
      <c r="V680" s="96"/>
      <c r="W680" s="96"/>
      <c r="X680" s="96"/>
      <c r="Y680" s="96"/>
      <c r="Z680" s="96"/>
      <c r="AA680" s="96"/>
      <c r="AB680" s="142"/>
      <c r="AC680" s="96"/>
      <c r="AD680" s="96"/>
      <c r="AE680" s="96"/>
      <c r="AF680" s="96"/>
      <c r="AG680" s="96"/>
      <c r="AH680" s="96"/>
    </row>
    <row r="681" spans="1:34" ht="15.75" customHeight="1">
      <c r="A681" s="96"/>
      <c r="B681" s="96"/>
      <c r="C681" s="96"/>
      <c r="D681" s="96"/>
      <c r="E681" s="96"/>
      <c r="F681" s="96"/>
      <c r="G681" s="141"/>
      <c r="H681" s="96"/>
      <c r="I681" s="96"/>
      <c r="J681" s="96"/>
      <c r="K681" s="96"/>
      <c r="L681" s="96"/>
      <c r="M681" s="96"/>
      <c r="N681" s="96"/>
      <c r="O681" s="96"/>
      <c r="P681" s="96"/>
      <c r="Q681" s="96"/>
      <c r="R681" s="96"/>
      <c r="S681" s="96"/>
      <c r="T681" s="142"/>
      <c r="U681" s="142"/>
      <c r="V681" s="96"/>
      <c r="W681" s="96"/>
      <c r="X681" s="96"/>
      <c r="Y681" s="96"/>
      <c r="Z681" s="96"/>
      <c r="AA681" s="96"/>
      <c r="AB681" s="142"/>
      <c r="AC681" s="96"/>
      <c r="AD681" s="96"/>
      <c r="AE681" s="96"/>
      <c r="AF681" s="96"/>
      <c r="AG681" s="96"/>
      <c r="AH681" s="96"/>
    </row>
    <row r="682" spans="1:34" ht="15.75" customHeight="1">
      <c r="A682" s="96"/>
      <c r="B682" s="96"/>
      <c r="C682" s="96"/>
      <c r="D682" s="96"/>
      <c r="E682" s="96"/>
      <c r="F682" s="96"/>
      <c r="G682" s="141"/>
      <c r="H682" s="96"/>
      <c r="I682" s="96"/>
      <c r="J682" s="96"/>
      <c r="K682" s="96"/>
      <c r="L682" s="96"/>
      <c r="M682" s="96"/>
      <c r="N682" s="96"/>
      <c r="O682" s="96"/>
      <c r="P682" s="96"/>
      <c r="Q682" s="96"/>
      <c r="R682" s="96"/>
      <c r="S682" s="96"/>
      <c r="T682" s="142"/>
      <c r="U682" s="142"/>
      <c r="V682" s="96"/>
      <c r="W682" s="96"/>
      <c r="X682" s="96"/>
      <c r="Y682" s="96"/>
      <c r="Z682" s="96"/>
      <c r="AA682" s="96"/>
      <c r="AB682" s="142"/>
      <c r="AC682" s="96"/>
      <c r="AD682" s="96"/>
      <c r="AE682" s="96"/>
      <c r="AF682" s="96"/>
      <c r="AG682" s="96"/>
      <c r="AH682" s="96"/>
    </row>
    <row r="683" spans="1:34" ht="15.75" customHeight="1">
      <c r="A683" s="96"/>
      <c r="B683" s="96"/>
      <c r="C683" s="96"/>
      <c r="D683" s="96"/>
      <c r="E683" s="96"/>
      <c r="F683" s="96"/>
      <c r="G683" s="141"/>
      <c r="H683" s="96"/>
      <c r="I683" s="96"/>
      <c r="J683" s="96"/>
      <c r="K683" s="96"/>
      <c r="L683" s="96"/>
      <c r="M683" s="96"/>
      <c r="N683" s="96"/>
      <c r="O683" s="96"/>
      <c r="P683" s="96"/>
      <c r="Q683" s="96"/>
      <c r="R683" s="96"/>
      <c r="S683" s="96"/>
      <c r="T683" s="142"/>
      <c r="U683" s="142"/>
      <c r="V683" s="96"/>
      <c r="W683" s="96"/>
      <c r="X683" s="96"/>
      <c r="Y683" s="96"/>
      <c r="Z683" s="96"/>
      <c r="AA683" s="96"/>
      <c r="AB683" s="142"/>
      <c r="AC683" s="96"/>
      <c r="AD683" s="96"/>
      <c r="AE683" s="96"/>
      <c r="AF683" s="96"/>
      <c r="AG683" s="96"/>
      <c r="AH683" s="96"/>
    </row>
    <row r="684" spans="1:34" ht="15.75" customHeight="1">
      <c r="A684" s="96"/>
      <c r="B684" s="96"/>
      <c r="C684" s="96"/>
      <c r="D684" s="96"/>
      <c r="E684" s="96"/>
      <c r="F684" s="96"/>
      <c r="G684" s="141"/>
      <c r="H684" s="96"/>
      <c r="I684" s="96"/>
      <c r="J684" s="96"/>
      <c r="K684" s="96"/>
      <c r="L684" s="96"/>
      <c r="M684" s="96"/>
      <c r="N684" s="96"/>
      <c r="O684" s="96"/>
      <c r="P684" s="96"/>
      <c r="Q684" s="96"/>
      <c r="R684" s="96"/>
      <c r="S684" s="96"/>
      <c r="T684" s="142"/>
      <c r="U684" s="142"/>
      <c r="V684" s="96"/>
      <c r="W684" s="96"/>
      <c r="X684" s="96"/>
      <c r="Y684" s="96"/>
      <c r="Z684" s="96"/>
      <c r="AA684" s="96"/>
      <c r="AB684" s="142"/>
      <c r="AC684" s="96"/>
      <c r="AD684" s="96"/>
      <c r="AE684" s="96"/>
      <c r="AF684" s="96"/>
      <c r="AG684" s="96"/>
      <c r="AH684" s="96"/>
    </row>
    <row r="685" spans="1:34" ht="15.75" customHeight="1">
      <c r="A685" s="96"/>
      <c r="B685" s="96"/>
      <c r="C685" s="96"/>
      <c r="D685" s="96"/>
      <c r="E685" s="96"/>
      <c r="F685" s="96"/>
      <c r="G685" s="141"/>
      <c r="H685" s="96"/>
      <c r="I685" s="96"/>
      <c r="J685" s="96"/>
      <c r="K685" s="96"/>
      <c r="L685" s="96"/>
      <c r="M685" s="96"/>
      <c r="N685" s="96"/>
      <c r="O685" s="96"/>
      <c r="P685" s="96"/>
      <c r="Q685" s="96"/>
      <c r="R685" s="96"/>
      <c r="S685" s="96"/>
      <c r="T685" s="142"/>
      <c r="U685" s="142"/>
      <c r="V685" s="96"/>
      <c r="W685" s="96"/>
      <c r="X685" s="96"/>
      <c r="Y685" s="96"/>
      <c r="Z685" s="96"/>
      <c r="AA685" s="96"/>
      <c r="AB685" s="142"/>
      <c r="AC685" s="96"/>
      <c r="AD685" s="96"/>
      <c r="AE685" s="96"/>
      <c r="AF685" s="96"/>
      <c r="AG685" s="96"/>
      <c r="AH685" s="96"/>
    </row>
    <row r="686" spans="1:34" ht="15.75" customHeight="1">
      <c r="A686" s="96"/>
      <c r="B686" s="96"/>
      <c r="C686" s="96"/>
      <c r="D686" s="96"/>
      <c r="E686" s="96"/>
      <c r="F686" s="96"/>
      <c r="G686" s="141"/>
      <c r="H686" s="96"/>
      <c r="I686" s="96"/>
      <c r="J686" s="96"/>
      <c r="K686" s="96"/>
      <c r="L686" s="96"/>
      <c r="M686" s="96"/>
      <c r="N686" s="96"/>
      <c r="O686" s="96"/>
      <c r="P686" s="96"/>
      <c r="Q686" s="96"/>
      <c r="R686" s="96"/>
      <c r="S686" s="96"/>
      <c r="T686" s="142"/>
      <c r="U686" s="142"/>
      <c r="V686" s="96"/>
      <c r="W686" s="96"/>
      <c r="X686" s="96"/>
      <c r="Y686" s="96"/>
      <c r="Z686" s="96"/>
      <c r="AA686" s="96"/>
      <c r="AB686" s="142"/>
      <c r="AC686" s="96"/>
      <c r="AD686" s="96"/>
      <c r="AE686" s="96"/>
      <c r="AF686" s="96"/>
      <c r="AG686" s="96"/>
      <c r="AH686" s="96"/>
    </row>
    <row r="687" spans="1:34" ht="15.75" customHeight="1">
      <c r="A687" s="96"/>
      <c r="B687" s="96"/>
      <c r="C687" s="96"/>
      <c r="D687" s="96"/>
      <c r="E687" s="96"/>
      <c r="F687" s="96"/>
      <c r="G687" s="141"/>
      <c r="H687" s="96"/>
      <c r="I687" s="96"/>
      <c r="J687" s="96"/>
      <c r="K687" s="96"/>
      <c r="L687" s="96"/>
      <c r="M687" s="96"/>
      <c r="N687" s="96"/>
      <c r="O687" s="96"/>
      <c r="P687" s="96"/>
      <c r="Q687" s="96"/>
      <c r="R687" s="96"/>
      <c r="S687" s="96"/>
      <c r="T687" s="142"/>
      <c r="U687" s="142"/>
      <c r="V687" s="96"/>
      <c r="W687" s="96"/>
      <c r="X687" s="96"/>
      <c r="Y687" s="96"/>
      <c r="Z687" s="96"/>
      <c r="AA687" s="96"/>
      <c r="AB687" s="142"/>
      <c r="AC687" s="96"/>
      <c r="AD687" s="96"/>
      <c r="AE687" s="96"/>
      <c r="AF687" s="96"/>
      <c r="AG687" s="96"/>
      <c r="AH687" s="96"/>
    </row>
    <row r="688" spans="1:34" ht="15.75" customHeight="1">
      <c r="A688" s="96"/>
      <c r="B688" s="96"/>
      <c r="C688" s="96"/>
      <c r="D688" s="96"/>
      <c r="E688" s="96"/>
      <c r="F688" s="96"/>
      <c r="G688" s="141"/>
      <c r="H688" s="96"/>
      <c r="I688" s="96"/>
      <c r="J688" s="96"/>
      <c r="K688" s="96"/>
      <c r="L688" s="96"/>
      <c r="M688" s="96"/>
      <c r="N688" s="96"/>
      <c r="O688" s="96"/>
      <c r="P688" s="96"/>
      <c r="Q688" s="96"/>
      <c r="R688" s="96"/>
      <c r="S688" s="96"/>
      <c r="T688" s="142"/>
      <c r="U688" s="142"/>
      <c r="V688" s="96"/>
      <c r="W688" s="96"/>
      <c r="X688" s="96"/>
      <c r="Y688" s="96"/>
      <c r="Z688" s="96"/>
      <c r="AA688" s="96"/>
      <c r="AB688" s="142"/>
      <c r="AC688" s="96"/>
      <c r="AD688" s="96"/>
      <c r="AE688" s="96"/>
      <c r="AF688" s="96"/>
      <c r="AG688" s="96"/>
      <c r="AH688" s="96"/>
    </row>
    <row r="689" spans="1:34" ht="15.75" customHeight="1">
      <c r="A689" s="96"/>
      <c r="B689" s="96"/>
      <c r="C689" s="96"/>
      <c r="D689" s="96"/>
      <c r="E689" s="96"/>
      <c r="F689" s="96"/>
      <c r="G689" s="141"/>
      <c r="H689" s="96"/>
      <c r="I689" s="96"/>
      <c r="J689" s="96"/>
      <c r="K689" s="96"/>
      <c r="L689" s="96"/>
      <c r="M689" s="96"/>
      <c r="N689" s="96"/>
      <c r="O689" s="96"/>
      <c r="P689" s="96"/>
      <c r="Q689" s="96"/>
      <c r="R689" s="96"/>
      <c r="S689" s="96"/>
      <c r="T689" s="142"/>
      <c r="U689" s="142"/>
      <c r="V689" s="96"/>
      <c r="W689" s="96"/>
      <c r="X689" s="96"/>
      <c r="Y689" s="96"/>
      <c r="Z689" s="96"/>
      <c r="AA689" s="96"/>
      <c r="AB689" s="142"/>
      <c r="AC689" s="96"/>
      <c r="AD689" s="96"/>
      <c r="AE689" s="96"/>
      <c r="AF689" s="96"/>
      <c r="AG689" s="96"/>
      <c r="AH689" s="96"/>
    </row>
    <row r="690" spans="1:34" ht="15.75" customHeight="1">
      <c r="A690" s="96"/>
      <c r="B690" s="96"/>
      <c r="C690" s="96"/>
      <c r="D690" s="96"/>
      <c r="E690" s="96"/>
      <c r="F690" s="96"/>
      <c r="G690" s="141"/>
      <c r="H690" s="96"/>
      <c r="I690" s="96"/>
      <c r="J690" s="96"/>
      <c r="K690" s="96"/>
      <c r="L690" s="96"/>
      <c r="M690" s="96"/>
      <c r="N690" s="96"/>
      <c r="O690" s="96"/>
      <c r="P690" s="96"/>
      <c r="Q690" s="96"/>
      <c r="R690" s="96"/>
      <c r="S690" s="96"/>
      <c r="T690" s="142"/>
      <c r="U690" s="142"/>
      <c r="V690" s="96"/>
      <c r="W690" s="96"/>
      <c r="X690" s="96"/>
      <c r="Y690" s="96"/>
      <c r="Z690" s="96"/>
      <c r="AA690" s="96"/>
      <c r="AB690" s="142"/>
      <c r="AC690" s="96"/>
      <c r="AD690" s="96"/>
      <c r="AE690" s="96"/>
      <c r="AF690" s="96"/>
      <c r="AG690" s="96"/>
      <c r="AH690" s="96"/>
    </row>
    <row r="691" spans="1:34" ht="15.75" customHeight="1">
      <c r="A691" s="96"/>
      <c r="B691" s="96"/>
      <c r="C691" s="96"/>
      <c r="D691" s="96"/>
      <c r="E691" s="96"/>
      <c r="F691" s="96"/>
      <c r="G691" s="141"/>
      <c r="H691" s="96"/>
      <c r="I691" s="96"/>
      <c r="J691" s="96"/>
      <c r="K691" s="96"/>
      <c r="L691" s="96"/>
      <c r="M691" s="96"/>
      <c r="N691" s="96"/>
      <c r="O691" s="96"/>
      <c r="P691" s="96"/>
      <c r="Q691" s="96"/>
      <c r="R691" s="96"/>
      <c r="S691" s="96"/>
      <c r="T691" s="142"/>
      <c r="U691" s="142"/>
      <c r="V691" s="96"/>
      <c r="W691" s="96"/>
      <c r="X691" s="96"/>
      <c r="Y691" s="96"/>
      <c r="Z691" s="96"/>
      <c r="AA691" s="96"/>
      <c r="AB691" s="142"/>
      <c r="AC691" s="96"/>
      <c r="AD691" s="96"/>
      <c r="AE691" s="96"/>
      <c r="AF691" s="96"/>
      <c r="AG691" s="96"/>
      <c r="AH691" s="96"/>
    </row>
    <row r="692" spans="1:34" ht="15.75" customHeight="1">
      <c r="A692" s="96"/>
      <c r="B692" s="96"/>
      <c r="C692" s="96"/>
      <c r="D692" s="96"/>
      <c r="E692" s="96"/>
      <c r="F692" s="96"/>
      <c r="G692" s="141"/>
      <c r="H692" s="96"/>
      <c r="I692" s="96"/>
      <c r="J692" s="96"/>
      <c r="K692" s="96"/>
      <c r="L692" s="96"/>
      <c r="M692" s="96"/>
      <c r="N692" s="96"/>
      <c r="O692" s="96"/>
      <c r="P692" s="96"/>
      <c r="Q692" s="96"/>
      <c r="R692" s="96"/>
      <c r="S692" s="96"/>
      <c r="T692" s="142"/>
      <c r="U692" s="142"/>
      <c r="V692" s="96"/>
      <c r="W692" s="96"/>
      <c r="X692" s="96"/>
      <c r="Y692" s="96"/>
      <c r="Z692" s="96"/>
      <c r="AA692" s="96"/>
      <c r="AB692" s="142"/>
      <c r="AC692" s="96"/>
      <c r="AD692" s="96"/>
      <c r="AE692" s="96"/>
      <c r="AF692" s="96"/>
      <c r="AG692" s="96"/>
      <c r="AH692" s="96"/>
    </row>
    <row r="693" spans="1:34" ht="15.75" customHeight="1">
      <c r="A693" s="96"/>
      <c r="B693" s="96"/>
      <c r="C693" s="96"/>
      <c r="D693" s="96"/>
      <c r="E693" s="96"/>
      <c r="F693" s="96"/>
      <c r="G693" s="141"/>
      <c r="H693" s="96"/>
      <c r="I693" s="96"/>
      <c r="J693" s="96"/>
      <c r="K693" s="96"/>
      <c r="L693" s="96"/>
      <c r="M693" s="96"/>
      <c r="N693" s="96"/>
      <c r="O693" s="96"/>
      <c r="P693" s="96"/>
      <c r="Q693" s="96"/>
      <c r="R693" s="96"/>
      <c r="S693" s="96"/>
      <c r="T693" s="142"/>
      <c r="U693" s="142"/>
      <c r="V693" s="96"/>
      <c r="W693" s="96"/>
      <c r="X693" s="96"/>
      <c r="Y693" s="96"/>
      <c r="Z693" s="96"/>
      <c r="AA693" s="96"/>
      <c r="AB693" s="142"/>
      <c r="AC693" s="96"/>
      <c r="AD693" s="96"/>
      <c r="AE693" s="96"/>
      <c r="AF693" s="96"/>
      <c r="AG693" s="96"/>
      <c r="AH693" s="96"/>
    </row>
    <row r="694" spans="1:34" ht="15.75" customHeight="1">
      <c r="A694" s="96"/>
      <c r="B694" s="96"/>
      <c r="C694" s="96"/>
      <c r="D694" s="96"/>
      <c r="E694" s="96"/>
      <c r="F694" s="96"/>
      <c r="G694" s="141"/>
      <c r="H694" s="96"/>
      <c r="I694" s="96"/>
      <c r="J694" s="96"/>
      <c r="K694" s="96"/>
      <c r="L694" s="96"/>
      <c r="M694" s="96"/>
      <c r="N694" s="96"/>
      <c r="O694" s="96"/>
      <c r="P694" s="96"/>
      <c r="Q694" s="96"/>
      <c r="R694" s="96"/>
      <c r="S694" s="96"/>
      <c r="T694" s="142"/>
      <c r="U694" s="142"/>
      <c r="V694" s="96"/>
      <c r="W694" s="96"/>
      <c r="X694" s="96"/>
      <c r="Y694" s="96"/>
      <c r="Z694" s="96"/>
      <c r="AA694" s="96"/>
      <c r="AB694" s="142"/>
      <c r="AC694" s="96"/>
      <c r="AD694" s="96"/>
      <c r="AE694" s="96"/>
      <c r="AF694" s="96"/>
      <c r="AG694" s="96"/>
      <c r="AH694" s="96"/>
    </row>
    <row r="695" spans="1:34" ht="15.75" customHeight="1">
      <c r="A695" s="96"/>
      <c r="B695" s="96"/>
      <c r="C695" s="96"/>
      <c r="D695" s="96"/>
      <c r="E695" s="96"/>
      <c r="F695" s="96"/>
      <c r="G695" s="141"/>
      <c r="H695" s="96"/>
      <c r="I695" s="96"/>
      <c r="J695" s="96"/>
      <c r="K695" s="96"/>
      <c r="L695" s="96"/>
      <c r="M695" s="96"/>
      <c r="N695" s="96"/>
      <c r="O695" s="96"/>
      <c r="P695" s="96"/>
      <c r="Q695" s="96"/>
      <c r="R695" s="96"/>
      <c r="S695" s="96"/>
      <c r="T695" s="142"/>
      <c r="U695" s="142"/>
      <c r="V695" s="96"/>
      <c r="W695" s="96"/>
      <c r="X695" s="96"/>
      <c r="Y695" s="96"/>
      <c r="Z695" s="96"/>
      <c r="AA695" s="96"/>
      <c r="AB695" s="142"/>
      <c r="AC695" s="96"/>
      <c r="AD695" s="96"/>
      <c r="AE695" s="96"/>
      <c r="AF695" s="96"/>
      <c r="AG695" s="96"/>
      <c r="AH695" s="96"/>
    </row>
    <row r="696" spans="1:34" ht="15.75" customHeight="1">
      <c r="A696" s="96"/>
      <c r="B696" s="96"/>
      <c r="C696" s="96"/>
      <c r="D696" s="96"/>
      <c r="E696" s="96"/>
      <c r="F696" s="96"/>
      <c r="G696" s="141"/>
      <c r="H696" s="96"/>
      <c r="I696" s="96"/>
      <c r="J696" s="96"/>
      <c r="K696" s="96"/>
      <c r="L696" s="96"/>
      <c r="M696" s="96"/>
      <c r="N696" s="96"/>
      <c r="O696" s="96"/>
      <c r="P696" s="96"/>
      <c r="Q696" s="96"/>
      <c r="R696" s="96"/>
      <c r="S696" s="96"/>
      <c r="T696" s="142"/>
      <c r="U696" s="142"/>
      <c r="V696" s="96"/>
      <c r="W696" s="96"/>
      <c r="X696" s="96"/>
      <c r="Y696" s="96"/>
      <c r="Z696" s="96"/>
      <c r="AA696" s="96"/>
      <c r="AB696" s="142"/>
      <c r="AC696" s="96"/>
      <c r="AD696" s="96"/>
      <c r="AE696" s="96"/>
      <c r="AF696" s="96"/>
      <c r="AG696" s="96"/>
      <c r="AH696" s="96"/>
    </row>
    <row r="697" spans="1:34" ht="15.75" customHeight="1">
      <c r="A697" s="96"/>
      <c r="B697" s="96"/>
      <c r="C697" s="96"/>
      <c r="D697" s="96"/>
      <c r="E697" s="96"/>
      <c r="F697" s="96"/>
      <c r="G697" s="141"/>
      <c r="H697" s="96"/>
      <c r="I697" s="96"/>
      <c r="J697" s="96"/>
      <c r="K697" s="96"/>
      <c r="L697" s="96"/>
      <c r="M697" s="96"/>
      <c r="N697" s="96"/>
      <c r="O697" s="96"/>
      <c r="P697" s="96"/>
      <c r="Q697" s="96"/>
      <c r="R697" s="96"/>
      <c r="S697" s="96"/>
      <c r="T697" s="142"/>
      <c r="U697" s="142"/>
      <c r="V697" s="96"/>
      <c r="W697" s="96"/>
      <c r="X697" s="96"/>
      <c r="Y697" s="96"/>
      <c r="Z697" s="96"/>
      <c r="AA697" s="96"/>
      <c r="AB697" s="142"/>
      <c r="AC697" s="96"/>
      <c r="AD697" s="96"/>
      <c r="AE697" s="96"/>
      <c r="AF697" s="96"/>
      <c r="AG697" s="96"/>
      <c r="AH697" s="96"/>
    </row>
    <row r="698" spans="1:34" ht="15.75" customHeight="1">
      <c r="A698" s="96"/>
      <c r="B698" s="96"/>
      <c r="C698" s="96"/>
      <c r="D698" s="96"/>
      <c r="E698" s="96"/>
      <c r="F698" s="96"/>
      <c r="G698" s="141"/>
      <c r="H698" s="96"/>
      <c r="I698" s="96"/>
      <c r="J698" s="96"/>
      <c r="K698" s="96"/>
      <c r="L698" s="96"/>
      <c r="M698" s="96"/>
      <c r="N698" s="96"/>
      <c r="O698" s="96"/>
      <c r="P698" s="96"/>
      <c r="Q698" s="96"/>
      <c r="R698" s="96"/>
      <c r="S698" s="96"/>
      <c r="T698" s="142"/>
      <c r="U698" s="142"/>
      <c r="V698" s="96"/>
      <c r="W698" s="96"/>
      <c r="X698" s="96"/>
      <c r="Y698" s="96"/>
      <c r="Z698" s="96"/>
      <c r="AA698" s="96"/>
      <c r="AB698" s="142"/>
      <c r="AC698" s="96"/>
      <c r="AD698" s="96"/>
      <c r="AE698" s="96"/>
      <c r="AF698" s="96"/>
      <c r="AG698" s="96"/>
      <c r="AH698" s="96"/>
    </row>
    <row r="699" spans="1:34" ht="15.75" customHeight="1">
      <c r="A699" s="96"/>
      <c r="B699" s="96"/>
      <c r="C699" s="96"/>
      <c r="D699" s="96"/>
      <c r="E699" s="96"/>
      <c r="F699" s="96"/>
      <c r="G699" s="141"/>
      <c r="H699" s="96"/>
      <c r="I699" s="96"/>
      <c r="J699" s="96"/>
      <c r="K699" s="96"/>
      <c r="L699" s="96"/>
      <c r="M699" s="96"/>
      <c r="N699" s="96"/>
      <c r="O699" s="96"/>
      <c r="P699" s="96"/>
      <c r="Q699" s="96"/>
      <c r="R699" s="96"/>
      <c r="S699" s="96"/>
      <c r="T699" s="142"/>
      <c r="U699" s="142"/>
      <c r="V699" s="96"/>
      <c r="W699" s="96"/>
      <c r="X699" s="96"/>
      <c r="Y699" s="96"/>
      <c r="Z699" s="96"/>
      <c r="AA699" s="96"/>
      <c r="AB699" s="142"/>
      <c r="AC699" s="96"/>
      <c r="AD699" s="96"/>
      <c r="AE699" s="96"/>
      <c r="AF699" s="96"/>
      <c r="AG699" s="96"/>
      <c r="AH699" s="96"/>
    </row>
    <row r="700" spans="1:34" ht="15.75" customHeight="1">
      <c r="A700" s="96"/>
      <c r="B700" s="96"/>
      <c r="C700" s="96"/>
      <c r="D700" s="96"/>
      <c r="E700" s="96"/>
      <c r="F700" s="96"/>
      <c r="G700" s="141"/>
      <c r="H700" s="96"/>
      <c r="I700" s="96"/>
      <c r="J700" s="96"/>
      <c r="K700" s="96"/>
      <c r="L700" s="96"/>
      <c r="M700" s="96"/>
      <c r="N700" s="96"/>
      <c r="O700" s="96"/>
      <c r="P700" s="96"/>
      <c r="Q700" s="96"/>
      <c r="R700" s="96"/>
      <c r="S700" s="96"/>
      <c r="T700" s="142"/>
      <c r="U700" s="142"/>
      <c r="V700" s="96"/>
      <c r="W700" s="96"/>
      <c r="X700" s="96"/>
      <c r="Y700" s="96"/>
      <c r="Z700" s="96"/>
      <c r="AA700" s="96"/>
      <c r="AB700" s="142"/>
      <c r="AC700" s="96"/>
      <c r="AD700" s="96"/>
      <c r="AE700" s="96"/>
      <c r="AF700" s="96"/>
      <c r="AG700" s="96"/>
      <c r="AH700" s="96"/>
    </row>
    <row r="701" spans="1:34" ht="15.75" customHeight="1">
      <c r="A701" s="96"/>
      <c r="B701" s="96"/>
      <c r="C701" s="96"/>
      <c r="D701" s="96"/>
      <c r="E701" s="96"/>
      <c r="F701" s="96"/>
      <c r="G701" s="141"/>
      <c r="H701" s="96"/>
      <c r="I701" s="96"/>
      <c r="J701" s="96"/>
      <c r="K701" s="96"/>
      <c r="L701" s="96"/>
      <c r="M701" s="96"/>
      <c r="N701" s="96"/>
      <c r="O701" s="96"/>
      <c r="P701" s="96"/>
      <c r="Q701" s="96"/>
      <c r="R701" s="96"/>
      <c r="S701" s="96"/>
      <c r="T701" s="142"/>
      <c r="U701" s="142"/>
      <c r="V701" s="96"/>
      <c r="W701" s="96"/>
      <c r="X701" s="96"/>
      <c r="Y701" s="96"/>
      <c r="Z701" s="96"/>
      <c r="AA701" s="96"/>
      <c r="AB701" s="142"/>
      <c r="AC701" s="96"/>
      <c r="AD701" s="96"/>
      <c r="AE701" s="96"/>
      <c r="AF701" s="96"/>
      <c r="AG701" s="96"/>
      <c r="AH701" s="96"/>
    </row>
    <row r="702" spans="1:34" ht="15.75" customHeight="1">
      <c r="A702" s="96"/>
      <c r="B702" s="96"/>
      <c r="C702" s="96"/>
      <c r="D702" s="96"/>
      <c r="E702" s="96"/>
      <c r="F702" s="96"/>
      <c r="G702" s="141"/>
      <c r="H702" s="96"/>
      <c r="I702" s="96"/>
      <c r="J702" s="96"/>
      <c r="K702" s="96"/>
      <c r="L702" s="96"/>
      <c r="M702" s="96"/>
      <c r="N702" s="96"/>
      <c r="O702" s="96"/>
      <c r="P702" s="96"/>
      <c r="Q702" s="96"/>
      <c r="R702" s="96"/>
      <c r="S702" s="96"/>
      <c r="T702" s="142"/>
      <c r="U702" s="142"/>
      <c r="V702" s="96"/>
      <c r="W702" s="96"/>
      <c r="X702" s="96"/>
      <c r="Y702" s="96"/>
      <c r="Z702" s="96"/>
      <c r="AA702" s="96"/>
      <c r="AB702" s="142"/>
      <c r="AC702" s="96"/>
      <c r="AD702" s="96"/>
      <c r="AE702" s="96"/>
      <c r="AF702" s="96"/>
      <c r="AG702" s="96"/>
      <c r="AH702" s="96"/>
    </row>
    <row r="703" spans="1:34" ht="15.75" customHeight="1">
      <c r="A703" s="96"/>
      <c r="B703" s="96"/>
      <c r="C703" s="96"/>
      <c r="D703" s="96"/>
      <c r="E703" s="96"/>
      <c r="F703" s="96"/>
      <c r="G703" s="141"/>
      <c r="H703" s="96"/>
      <c r="I703" s="96"/>
      <c r="J703" s="96"/>
      <c r="K703" s="96"/>
      <c r="L703" s="96"/>
      <c r="M703" s="96"/>
      <c r="N703" s="96"/>
      <c r="O703" s="96"/>
      <c r="P703" s="96"/>
      <c r="Q703" s="96"/>
      <c r="R703" s="96"/>
      <c r="S703" s="96"/>
      <c r="T703" s="142"/>
      <c r="U703" s="142"/>
      <c r="V703" s="96"/>
      <c r="W703" s="96"/>
      <c r="X703" s="96"/>
      <c r="Y703" s="96"/>
      <c r="Z703" s="96"/>
      <c r="AA703" s="96"/>
      <c r="AB703" s="142"/>
      <c r="AC703" s="96"/>
      <c r="AD703" s="96"/>
      <c r="AE703" s="96"/>
      <c r="AF703" s="96"/>
      <c r="AG703" s="96"/>
      <c r="AH703" s="96"/>
    </row>
    <row r="704" spans="1:34" ht="15.75" customHeight="1">
      <c r="A704" s="96"/>
      <c r="B704" s="96"/>
      <c r="C704" s="96"/>
      <c r="D704" s="96"/>
      <c r="E704" s="96"/>
      <c r="F704" s="96"/>
      <c r="G704" s="141"/>
      <c r="H704" s="96"/>
      <c r="I704" s="96"/>
      <c r="J704" s="96"/>
      <c r="K704" s="96"/>
      <c r="L704" s="96"/>
      <c r="M704" s="96"/>
      <c r="N704" s="96"/>
      <c r="O704" s="96"/>
      <c r="P704" s="96"/>
      <c r="Q704" s="96"/>
      <c r="R704" s="96"/>
      <c r="S704" s="96"/>
      <c r="T704" s="142"/>
      <c r="U704" s="142"/>
      <c r="V704" s="96"/>
      <c r="W704" s="96"/>
      <c r="X704" s="96"/>
      <c r="Y704" s="96"/>
      <c r="Z704" s="96"/>
      <c r="AA704" s="96"/>
      <c r="AB704" s="142"/>
      <c r="AC704" s="96"/>
      <c r="AD704" s="96"/>
      <c r="AE704" s="96"/>
      <c r="AF704" s="96"/>
      <c r="AG704" s="96"/>
      <c r="AH704" s="96"/>
    </row>
    <row r="705" spans="1:34" ht="15.75" customHeight="1">
      <c r="A705" s="96"/>
      <c r="B705" s="96"/>
      <c r="C705" s="96"/>
      <c r="D705" s="96"/>
      <c r="E705" s="96"/>
      <c r="F705" s="96"/>
      <c r="G705" s="141"/>
      <c r="H705" s="96"/>
      <c r="I705" s="96"/>
      <c r="J705" s="96"/>
      <c r="K705" s="96"/>
      <c r="L705" s="96"/>
      <c r="M705" s="96"/>
      <c r="N705" s="96"/>
      <c r="O705" s="96"/>
      <c r="P705" s="96"/>
      <c r="Q705" s="96"/>
      <c r="R705" s="96"/>
      <c r="S705" s="96"/>
      <c r="T705" s="142"/>
      <c r="U705" s="142"/>
      <c r="V705" s="96"/>
      <c r="W705" s="96"/>
      <c r="X705" s="96"/>
      <c r="Y705" s="96"/>
      <c r="Z705" s="96"/>
      <c r="AA705" s="96"/>
      <c r="AB705" s="142"/>
      <c r="AC705" s="96"/>
      <c r="AD705" s="96"/>
      <c r="AE705" s="96"/>
      <c r="AF705" s="96"/>
      <c r="AG705" s="96"/>
      <c r="AH705" s="96"/>
    </row>
    <row r="706" spans="1:34" ht="15.75" customHeight="1">
      <c r="A706" s="96"/>
      <c r="B706" s="96"/>
      <c r="C706" s="96"/>
      <c r="D706" s="96"/>
      <c r="E706" s="96"/>
      <c r="F706" s="96"/>
      <c r="G706" s="141"/>
      <c r="H706" s="96"/>
      <c r="I706" s="96"/>
      <c r="J706" s="96"/>
      <c r="K706" s="96"/>
      <c r="L706" s="96"/>
      <c r="M706" s="96"/>
      <c r="N706" s="96"/>
      <c r="O706" s="96"/>
      <c r="P706" s="96"/>
      <c r="Q706" s="96"/>
      <c r="R706" s="96"/>
      <c r="S706" s="96"/>
      <c r="T706" s="142"/>
      <c r="U706" s="142"/>
      <c r="V706" s="96"/>
      <c r="W706" s="96"/>
      <c r="X706" s="96"/>
      <c r="Y706" s="96"/>
      <c r="Z706" s="96"/>
      <c r="AA706" s="96"/>
      <c r="AB706" s="142"/>
      <c r="AC706" s="96"/>
      <c r="AD706" s="96"/>
      <c r="AE706" s="96"/>
      <c r="AF706" s="96"/>
      <c r="AG706" s="96"/>
      <c r="AH706" s="96"/>
    </row>
    <row r="707" spans="1:34" ht="15.75" customHeight="1">
      <c r="A707" s="96"/>
      <c r="B707" s="96"/>
      <c r="C707" s="96"/>
      <c r="D707" s="96"/>
      <c r="E707" s="96"/>
      <c r="F707" s="96"/>
      <c r="G707" s="141"/>
      <c r="H707" s="96"/>
      <c r="I707" s="96"/>
      <c r="J707" s="96"/>
      <c r="K707" s="96"/>
      <c r="L707" s="96"/>
      <c r="M707" s="96"/>
      <c r="N707" s="96"/>
      <c r="O707" s="96"/>
      <c r="P707" s="96"/>
      <c r="Q707" s="96"/>
      <c r="R707" s="96"/>
      <c r="S707" s="96"/>
      <c r="T707" s="142"/>
      <c r="U707" s="142"/>
      <c r="V707" s="96"/>
      <c r="W707" s="96"/>
      <c r="X707" s="96"/>
      <c r="Y707" s="96"/>
      <c r="Z707" s="96"/>
      <c r="AA707" s="96"/>
      <c r="AB707" s="142"/>
      <c r="AC707" s="96"/>
      <c r="AD707" s="96"/>
      <c r="AE707" s="96"/>
      <c r="AF707" s="96"/>
      <c r="AG707" s="96"/>
      <c r="AH707" s="96"/>
    </row>
    <row r="708" spans="1:34" ht="15.75" customHeight="1">
      <c r="A708" s="96"/>
      <c r="B708" s="96"/>
      <c r="C708" s="96"/>
      <c r="D708" s="96"/>
      <c r="E708" s="96"/>
      <c r="F708" s="96"/>
      <c r="G708" s="141"/>
      <c r="H708" s="96"/>
      <c r="I708" s="96"/>
      <c r="J708" s="96"/>
      <c r="K708" s="96"/>
      <c r="L708" s="96"/>
      <c r="M708" s="96"/>
      <c r="N708" s="96"/>
      <c r="O708" s="96"/>
      <c r="P708" s="96"/>
      <c r="Q708" s="96"/>
      <c r="R708" s="96"/>
      <c r="S708" s="96"/>
      <c r="T708" s="142"/>
      <c r="U708" s="142"/>
      <c r="V708" s="96"/>
      <c r="W708" s="96"/>
      <c r="X708" s="96"/>
      <c r="Y708" s="96"/>
      <c r="Z708" s="96"/>
      <c r="AA708" s="96"/>
      <c r="AB708" s="142"/>
      <c r="AC708" s="96"/>
      <c r="AD708" s="96"/>
      <c r="AE708" s="96"/>
      <c r="AF708" s="96"/>
      <c r="AG708" s="96"/>
      <c r="AH708" s="96"/>
    </row>
    <row r="709" spans="1:34" ht="15.75" customHeight="1">
      <c r="A709" s="96"/>
      <c r="B709" s="96"/>
      <c r="C709" s="96"/>
      <c r="D709" s="96"/>
      <c r="E709" s="96"/>
      <c r="F709" s="96"/>
      <c r="G709" s="141"/>
      <c r="H709" s="96"/>
      <c r="I709" s="96"/>
      <c r="J709" s="96"/>
      <c r="K709" s="96"/>
      <c r="L709" s="96"/>
      <c r="M709" s="96"/>
      <c r="N709" s="96"/>
      <c r="O709" s="96"/>
      <c r="P709" s="96"/>
      <c r="Q709" s="96"/>
      <c r="R709" s="96"/>
      <c r="S709" s="96"/>
      <c r="T709" s="142"/>
      <c r="U709" s="142"/>
      <c r="V709" s="96"/>
      <c r="W709" s="96"/>
      <c r="X709" s="96"/>
      <c r="Y709" s="96"/>
      <c r="Z709" s="96"/>
      <c r="AA709" s="96"/>
      <c r="AB709" s="142"/>
      <c r="AC709" s="96"/>
      <c r="AD709" s="96"/>
      <c r="AE709" s="96"/>
      <c r="AF709" s="96"/>
      <c r="AG709" s="96"/>
      <c r="AH709" s="96"/>
    </row>
    <row r="710" spans="1:34" ht="15.75" customHeight="1">
      <c r="A710" s="96"/>
      <c r="B710" s="96"/>
      <c r="C710" s="96"/>
      <c r="D710" s="96"/>
      <c r="E710" s="96"/>
      <c r="F710" s="96"/>
      <c r="G710" s="141"/>
      <c r="H710" s="96"/>
      <c r="I710" s="96"/>
      <c r="J710" s="96"/>
      <c r="K710" s="96"/>
      <c r="L710" s="96"/>
      <c r="M710" s="96"/>
      <c r="N710" s="96"/>
      <c r="O710" s="96"/>
      <c r="P710" s="96"/>
      <c r="Q710" s="96"/>
      <c r="R710" s="96"/>
      <c r="S710" s="96"/>
      <c r="T710" s="142"/>
      <c r="U710" s="142"/>
      <c r="V710" s="96"/>
      <c r="W710" s="96"/>
      <c r="X710" s="96"/>
      <c r="Y710" s="96"/>
      <c r="Z710" s="96"/>
      <c r="AA710" s="96"/>
      <c r="AB710" s="142"/>
      <c r="AC710" s="96"/>
      <c r="AD710" s="96"/>
      <c r="AE710" s="96"/>
      <c r="AF710" s="96"/>
      <c r="AG710" s="96"/>
      <c r="AH710" s="96"/>
    </row>
    <row r="711" spans="1:34" ht="15.75" customHeight="1">
      <c r="A711" s="96"/>
      <c r="B711" s="96"/>
      <c r="C711" s="96"/>
      <c r="D711" s="96"/>
      <c r="E711" s="96"/>
      <c r="F711" s="96"/>
      <c r="G711" s="141"/>
      <c r="H711" s="96"/>
      <c r="I711" s="96"/>
      <c r="J711" s="96"/>
      <c r="K711" s="96"/>
      <c r="L711" s="96"/>
      <c r="M711" s="96"/>
      <c r="N711" s="96"/>
      <c r="O711" s="96"/>
      <c r="P711" s="96"/>
      <c r="Q711" s="96"/>
      <c r="R711" s="96"/>
      <c r="S711" s="96"/>
      <c r="T711" s="142"/>
      <c r="U711" s="142"/>
      <c r="V711" s="96"/>
      <c r="W711" s="96"/>
      <c r="X711" s="96"/>
      <c r="Y711" s="96"/>
      <c r="Z711" s="96"/>
      <c r="AA711" s="96"/>
      <c r="AB711" s="142"/>
      <c r="AC711" s="96"/>
      <c r="AD711" s="96"/>
      <c r="AE711" s="96"/>
      <c r="AF711" s="96"/>
      <c r="AG711" s="96"/>
      <c r="AH711" s="96"/>
    </row>
    <row r="712" spans="1:34" ht="15.75" customHeight="1">
      <c r="A712" s="96"/>
      <c r="B712" s="96"/>
      <c r="C712" s="96"/>
      <c r="D712" s="96"/>
      <c r="E712" s="96"/>
      <c r="F712" s="96"/>
      <c r="G712" s="141"/>
      <c r="H712" s="96"/>
      <c r="I712" s="96"/>
      <c r="J712" s="96"/>
      <c r="K712" s="96"/>
      <c r="L712" s="96"/>
      <c r="M712" s="96"/>
      <c r="N712" s="96"/>
      <c r="O712" s="96"/>
      <c r="P712" s="96"/>
      <c r="Q712" s="96"/>
      <c r="R712" s="96"/>
      <c r="S712" s="96"/>
      <c r="T712" s="142"/>
      <c r="U712" s="142"/>
      <c r="V712" s="96"/>
      <c r="W712" s="96"/>
      <c r="X712" s="96"/>
      <c r="Y712" s="96"/>
      <c r="Z712" s="96"/>
      <c r="AA712" s="96"/>
      <c r="AB712" s="142"/>
      <c r="AC712" s="96"/>
      <c r="AD712" s="96"/>
      <c r="AE712" s="96"/>
      <c r="AF712" s="96"/>
      <c r="AG712" s="96"/>
      <c r="AH712" s="96"/>
    </row>
    <row r="713" spans="1:34" ht="15.75" customHeight="1">
      <c r="A713" s="96"/>
      <c r="B713" s="96"/>
      <c r="C713" s="96"/>
      <c r="D713" s="96"/>
      <c r="E713" s="96"/>
      <c r="F713" s="96"/>
      <c r="G713" s="141"/>
      <c r="H713" s="96"/>
      <c r="I713" s="96"/>
      <c r="J713" s="96"/>
      <c r="K713" s="96"/>
      <c r="L713" s="96"/>
      <c r="M713" s="96"/>
      <c r="N713" s="96"/>
      <c r="O713" s="96"/>
      <c r="P713" s="96"/>
      <c r="Q713" s="96"/>
      <c r="R713" s="96"/>
      <c r="S713" s="96"/>
      <c r="T713" s="142"/>
      <c r="U713" s="142"/>
      <c r="V713" s="96"/>
      <c r="W713" s="96"/>
      <c r="X713" s="96"/>
      <c r="Y713" s="96"/>
      <c r="Z713" s="96"/>
      <c r="AA713" s="96"/>
      <c r="AB713" s="142"/>
      <c r="AC713" s="96"/>
      <c r="AD713" s="96"/>
      <c r="AE713" s="96"/>
      <c r="AF713" s="96"/>
      <c r="AG713" s="96"/>
      <c r="AH713" s="96"/>
    </row>
    <row r="714" spans="1:34" ht="15.75" customHeight="1">
      <c r="A714" s="96"/>
      <c r="B714" s="96"/>
      <c r="C714" s="96"/>
      <c r="D714" s="96"/>
      <c r="E714" s="96"/>
      <c r="F714" s="96"/>
      <c r="G714" s="141"/>
      <c r="H714" s="96"/>
      <c r="I714" s="96"/>
      <c r="J714" s="96"/>
      <c r="K714" s="96"/>
      <c r="L714" s="96"/>
      <c r="M714" s="96"/>
      <c r="N714" s="96"/>
      <c r="O714" s="96"/>
      <c r="P714" s="96"/>
      <c r="Q714" s="96"/>
      <c r="R714" s="96"/>
      <c r="S714" s="96"/>
      <c r="T714" s="142"/>
      <c r="U714" s="142"/>
      <c r="V714" s="96"/>
      <c r="W714" s="96"/>
      <c r="X714" s="96"/>
      <c r="Y714" s="96"/>
      <c r="Z714" s="96"/>
      <c r="AA714" s="96"/>
      <c r="AB714" s="142"/>
      <c r="AC714" s="96"/>
      <c r="AD714" s="96"/>
      <c r="AE714" s="96"/>
      <c r="AF714" s="96"/>
      <c r="AG714" s="96"/>
      <c r="AH714" s="96"/>
    </row>
    <row r="715" spans="1:34" ht="15.75" customHeight="1">
      <c r="A715" s="96"/>
      <c r="B715" s="96"/>
      <c r="C715" s="96"/>
      <c r="D715" s="96"/>
      <c r="E715" s="96"/>
      <c r="F715" s="96"/>
      <c r="G715" s="141"/>
      <c r="H715" s="96"/>
      <c r="I715" s="96"/>
      <c r="J715" s="96"/>
      <c r="K715" s="96"/>
      <c r="L715" s="96"/>
      <c r="M715" s="96"/>
      <c r="N715" s="96"/>
      <c r="O715" s="96"/>
      <c r="P715" s="96"/>
      <c r="Q715" s="96"/>
      <c r="R715" s="96"/>
      <c r="S715" s="96"/>
      <c r="T715" s="142"/>
      <c r="U715" s="142"/>
      <c r="V715" s="96"/>
      <c r="W715" s="96"/>
      <c r="X715" s="96"/>
      <c r="Y715" s="96"/>
      <c r="Z715" s="96"/>
      <c r="AA715" s="96"/>
      <c r="AB715" s="142"/>
      <c r="AC715" s="96"/>
      <c r="AD715" s="96"/>
      <c r="AE715" s="96"/>
      <c r="AF715" s="96"/>
      <c r="AG715" s="96"/>
      <c r="AH715" s="96"/>
    </row>
    <row r="716" spans="1:34" ht="15.75" customHeight="1">
      <c r="A716" s="96"/>
      <c r="B716" s="96"/>
      <c r="C716" s="96"/>
      <c r="D716" s="96"/>
      <c r="E716" s="96"/>
      <c r="F716" s="96"/>
      <c r="G716" s="141"/>
      <c r="H716" s="96"/>
      <c r="I716" s="96"/>
      <c r="J716" s="96"/>
      <c r="K716" s="96"/>
      <c r="L716" s="96"/>
      <c r="M716" s="96"/>
      <c r="N716" s="96"/>
      <c r="O716" s="96"/>
      <c r="P716" s="96"/>
      <c r="Q716" s="96"/>
      <c r="R716" s="96"/>
      <c r="S716" s="96"/>
      <c r="T716" s="142"/>
      <c r="U716" s="142"/>
      <c r="V716" s="96"/>
      <c r="W716" s="96"/>
      <c r="X716" s="96"/>
      <c r="Y716" s="96"/>
      <c r="Z716" s="96"/>
      <c r="AA716" s="96"/>
      <c r="AB716" s="142"/>
      <c r="AC716" s="96"/>
      <c r="AD716" s="96"/>
      <c r="AE716" s="96"/>
      <c r="AF716" s="96"/>
      <c r="AG716" s="96"/>
      <c r="AH716" s="96"/>
    </row>
    <row r="717" spans="1:34" ht="15.75" customHeight="1">
      <c r="A717" s="96"/>
      <c r="B717" s="96"/>
      <c r="C717" s="96"/>
      <c r="D717" s="96"/>
      <c r="E717" s="96"/>
      <c r="F717" s="96"/>
      <c r="G717" s="141"/>
      <c r="H717" s="96"/>
      <c r="I717" s="96"/>
      <c r="J717" s="96"/>
      <c r="K717" s="96"/>
      <c r="L717" s="96"/>
      <c r="M717" s="96"/>
      <c r="N717" s="96"/>
      <c r="O717" s="96"/>
      <c r="P717" s="96"/>
      <c r="Q717" s="96"/>
      <c r="R717" s="96"/>
      <c r="S717" s="96"/>
      <c r="T717" s="142"/>
      <c r="U717" s="142"/>
      <c r="V717" s="96"/>
      <c r="W717" s="96"/>
      <c r="X717" s="96"/>
      <c r="Y717" s="96"/>
      <c r="Z717" s="96"/>
      <c r="AA717" s="96"/>
      <c r="AB717" s="142"/>
      <c r="AC717" s="96"/>
      <c r="AD717" s="96"/>
      <c r="AE717" s="96"/>
      <c r="AF717" s="96"/>
      <c r="AG717" s="96"/>
      <c r="AH717" s="96"/>
    </row>
    <row r="718" spans="1:34" ht="15.75" customHeight="1">
      <c r="A718" s="96"/>
      <c r="B718" s="96"/>
      <c r="C718" s="96"/>
      <c r="D718" s="96"/>
      <c r="E718" s="96"/>
      <c r="F718" s="96"/>
      <c r="G718" s="141"/>
      <c r="H718" s="96"/>
      <c r="I718" s="96"/>
      <c r="J718" s="96"/>
      <c r="K718" s="96"/>
      <c r="L718" s="96"/>
      <c r="M718" s="96"/>
      <c r="N718" s="96"/>
      <c r="O718" s="96"/>
      <c r="P718" s="96"/>
      <c r="Q718" s="96"/>
      <c r="R718" s="96"/>
      <c r="S718" s="96"/>
      <c r="T718" s="142"/>
      <c r="U718" s="142"/>
      <c r="V718" s="96"/>
      <c r="W718" s="96"/>
      <c r="X718" s="96"/>
      <c r="Y718" s="96"/>
      <c r="Z718" s="96"/>
      <c r="AA718" s="96"/>
      <c r="AB718" s="142"/>
      <c r="AC718" s="96"/>
      <c r="AD718" s="96"/>
      <c r="AE718" s="96"/>
      <c r="AF718" s="96"/>
      <c r="AG718" s="96"/>
      <c r="AH718" s="96"/>
    </row>
    <row r="719" spans="1:34" ht="15.75" customHeight="1">
      <c r="A719" s="96"/>
      <c r="B719" s="96"/>
      <c r="C719" s="96"/>
      <c r="D719" s="96"/>
      <c r="E719" s="96"/>
      <c r="F719" s="96"/>
      <c r="G719" s="141"/>
      <c r="H719" s="96"/>
      <c r="I719" s="96"/>
      <c r="J719" s="96"/>
      <c r="K719" s="96"/>
      <c r="L719" s="96"/>
      <c r="M719" s="96"/>
      <c r="N719" s="96"/>
      <c r="O719" s="96"/>
      <c r="P719" s="96"/>
      <c r="Q719" s="96"/>
      <c r="R719" s="96"/>
      <c r="S719" s="96"/>
      <c r="T719" s="142"/>
      <c r="U719" s="142"/>
      <c r="V719" s="96"/>
      <c r="W719" s="96"/>
      <c r="X719" s="96"/>
      <c r="Y719" s="96"/>
      <c r="Z719" s="96"/>
      <c r="AA719" s="96"/>
      <c r="AB719" s="142"/>
      <c r="AC719" s="96"/>
      <c r="AD719" s="96"/>
      <c r="AE719" s="96"/>
      <c r="AF719" s="96"/>
      <c r="AG719" s="96"/>
      <c r="AH719" s="96"/>
    </row>
    <row r="720" spans="1:34" ht="15.75" customHeight="1">
      <c r="A720" s="96"/>
      <c r="B720" s="96"/>
      <c r="C720" s="96"/>
      <c r="D720" s="96"/>
      <c r="E720" s="96"/>
      <c r="F720" s="96"/>
      <c r="G720" s="141"/>
      <c r="H720" s="96"/>
      <c r="I720" s="96"/>
      <c r="J720" s="96"/>
      <c r="K720" s="96"/>
      <c r="L720" s="96"/>
      <c r="M720" s="96"/>
      <c r="N720" s="96"/>
      <c r="O720" s="96"/>
      <c r="P720" s="96"/>
      <c r="Q720" s="96"/>
      <c r="R720" s="96"/>
      <c r="S720" s="96"/>
      <c r="T720" s="142"/>
      <c r="U720" s="142"/>
      <c r="V720" s="96"/>
      <c r="W720" s="96"/>
      <c r="X720" s="96"/>
      <c r="Y720" s="96"/>
      <c r="Z720" s="96"/>
      <c r="AA720" s="96"/>
      <c r="AB720" s="142"/>
      <c r="AC720" s="96"/>
      <c r="AD720" s="96"/>
      <c r="AE720" s="96"/>
      <c r="AF720" s="96"/>
      <c r="AG720" s="96"/>
      <c r="AH720" s="96"/>
    </row>
    <row r="721" spans="1:34" ht="15.75" customHeight="1">
      <c r="A721" s="96"/>
      <c r="B721" s="96"/>
      <c r="C721" s="96"/>
      <c r="D721" s="96"/>
      <c r="E721" s="96"/>
      <c r="F721" s="96"/>
      <c r="G721" s="141"/>
      <c r="H721" s="96"/>
      <c r="I721" s="96"/>
      <c r="J721" s="96"/>
      <c r="K721" s="96"/>
      <c r="L721" s="96"/>
      <c r="M721" s="96"/>
      <c r="N721" s="96"/>
      <c r="O721" s="96"/>
      <c r="P721" s="96"/>
      <c r="Q721" s="96"/>
      <c r="R721" s="96"/>
      <c r="S721" s="96"/>
      <c r="T721" s="142"/>
      <c r="U721" s="142"/>
      <c r="V721" s="96"/>
      <c r="W721" s="96"/>
      <c r="X721" s="96"/>
      <c r="Y721" s="96"/>
      <c r="Z721" s="96"/>
      <c r="AA721" s="96"/>
      <c r="AB721" s="142"/>
      <c r="AC721" s="96"/>
      <c r="AD721" s="96"/>
      <c r="AE721" s="96"/>
      <c r="AF721" s="96"/>
      <c r="AG721" s="96"/>
      <c r="AH721" s="96"/>
    </row>
    <row r="722" spans="1:34" ht="15.75" customHeight="1">
      <c r="A722" s="96"/>
      <c r="B722" s="96"/>
      <c r="C722" s="96"/>
      <c r="D722" s="96"/>
      <c r="E722" s="96"/>
      <c r="F722" s="96"/>
      <c r="G722" s="141"/>
      <c r="H722" s="96"/>
      <c r="I722" s="96"/>
      <c r="J722" s="96"/>
      <c r="K722" s="96"/>
      <c r="L722" s="96"/>
      <c r="M722" s="96"/>
      <c r="N722" s="96"/>
      <c r="O722" s="96"/>
      <c r="P722" s="96"/>
      <c r="Q722" s="96"/>
      <c r="R722" s="96"/>
      <c r="S722" s="96"/>
      <c r="T722" s="142"/>
      <c r="U722" s="142"/>
      <c r="V722" s="96"/>
      <c r="W722" s="96"/>
      <c r="X722" s="96"/>
      <c r="Y722" s="96"/>
      <c r="Z722" s="96"/>
      <c r="AA722" s="96"/>
      <c r="AB722" s="142"/>
      <c r="AC722" s="96"/>
      <c r="AD722" s="96"/>
      <c r="AE722" s="96"/>
      <c r="AF722" s="96"/>
      <c r="AG722" s="96"/>
      <c r="AH722" s="96"/>
    </row>
    <row r="723" spans="1:34" ht="15.75" customHeight="1">
      <c r="A723" s="96"/>
      <c r="B723" s="96"/>
      <c r="C723" s="96"/>
      <c r="D723" s="96"/>
      <c r="E723" s="96"/>
      <c r="F723" s="96"/>
      <c r="G723" s="141"/>
      <c r="H723" s="96"/>
      <c r="I723" s="96"/>
      <c r="J723" s="96"/>
      <c r="K723" s="96"/>
      <c r="L723" s="96"/>
      <c r="M723" s="96"/>
      <c r="N723" s="96"/>
      <c r="O723" s="96"/>
      <c r="P723" s="96"/>
      <c r="Q723" s="96"/>
      <c r="R723" s="96"/>
      <c r="S723" s="96"/>
      <c r="T723" s="142"/>
      <c r="U723" s="142"/>
      <c r="V723" s="96"/>
      <c r="W723" s="96"/>
      <c r="X723" s="96"/>
      <c r="Y723" s="96"/>
      <c r="Z723" s="96"/>
      <c r="AA723" s="96"/>
      <c r="AB723" s="142"/>
      <c r="AC723" s="96"/>
      <c r="AD723" s="96"/>
      <c r="AE723" s="96"/>
      <c r="AF723" s="96"/>
      <c r="AG723" s="96"/>
      <c r="AH723" s="96"/>
    </row>
    <row r="724" spans="1:34" ht="15.75" customHeight="1">
      <c r="A724" s="96"/>
      <c r="B724" s="96"/>
      <c r="C724" s="96"/>
      <c r="D724" s="96"/>
      <c r="E724" s="96"/>
      <c r="F724" s="96"/>
      <c r="G724" s="141"/>
      <c r="H724" s="96"/>
      <c r="I724" s="96"/>
      <c r="J724" s="96"/>
      <c r="K724" s="96"/>
      <c r="L724" s="96"/>
      <c r="M724" s="96"/>
      <c r="N724" s="96"/>
      <c r="O724" s="96"/>
      <c r="P724" s="96"/>
      <c r="Q724" s="96"/>
      <c r="R724" s="96"/>
      <c r="S724" s="96"/>
      <c r="T724" s="142"/>
      <c r="U724" s="142"/>
      <c r="V724" s="96"/>
      <c r="W724" s="96"/>
      <c r="X724" s="96"/>
      <c r="Y724" s="96"/>
      <c r="Z724" s="96"/>
      <c r="AA724" s="96"/>
      <c r="AB724" s="142"/>
      <c r="AC724" s="96"/>
      <c r="AD724" s="96"/>
      <c r="AE724" s="96"/>
      <c r="AF724" s="96"/>
      <c r="AG724" s="96"/>
      <c r="AH724" s="96"/>
    </row>
    <row r="725" spans="1:34" ht="15.75" customHeight="1">
      <c r="A725" s="96"/>
      <c r="B725" s="96"/>
      <c r="C725" s="96"/>
      <c r="D725" s="96"/>
      <c r="E725" s="96"/>
      <c r="F725" s="96"/>
      <c r="G725" s="141"/>
      <c r="H725" s="96"/>
      <c r="I725" s="96"/>
      <c r="J725" s="96"/>
      <c r="K725" s="96"/>
      <c r="L725" s="96"/>
      <c r="M725" s="96"/>
      <c r="N725" s="96"/>
      <c r="O725" s="96"/>
      <c r="P725" s="96"/>
      <c r="Q725" s="96"/>
      <c r="R725" s="96"/>
      <c r="S725" s="96"/>
      <c r="T725" s="142"/>
      <c r="U725" s="142"/>
      <c r="V725" s="96"/>
      <c r="W725" s="96"/>
      <c r="X725" s="96"/>
      <c r="Y725" s="96"/>
      <c r="Z725" s="96"/>
      <c r="AA725" s="96"/>
      <c r="AB725" s="142"/>
      <c r="AC725" s="96"/>
      <c r="AD725" s="96"/>
      <c r="AE725" s="96"/>
      <c r="AF725" s="96"/>
      <c r="AG725" s="96"/>
      <c r="AH725" s="96"/>
    </row>
    <row r="726" spans="1:34" ht="15.75" customHeight="1">
      <c r="A726" s="96"/>
      <c r="B726" s="96"/>
      <c r="C726" s="96"/>
      <c r="D726" s="96"/>
      <c r="E726" s="96"/>
      <c r="F726" s="96"/>
      <c r="G726" s="141"/>
      <c r="H726" s="96"/>
      <c r="I726" s="96"/>
      <c r="J726" s="96"/>
      <c r="K726" s="96"/>
      <c r="L726" s="96"/>
      <c r="M726" s="96"/>
      <c r="N726" s="96"/>
      <c r="O726" s="96"/>
      <c r="P726" s="96"/>
      <c r="Q726" s="96"/>
      <c r="R726" s="96"/>
      <c r="S726" s="96"/>
      <c r="T726" s="142"/>
      <c r="U726" s="142"/>
      <c r="V726" s="96"/>
      <c r="W726" s="96"/>
      <c r="X726" s="96"/>
      <c r="Y726" s="96"/>
      <c r="Z726" s="96"/>
      <c r="AA726" s="96"/>
      <c r="AB726" s="142"/>
      <c r="AC726" s="96"/>
      <c r="AD726" s="96"/>
      <c r="AE726" s="96"/>
      <c r="AF726" s="96"/>
      <c r="AG726" s="96"/>
      <c r="AH726" s="96"/>
    </row>
    <row r="727" spans="1:34" ht="15.75" customHeight="1">
      <c r="A727" s="96"/>
      <c r="B727" s="96"/>
      <c r="C727" s="96"/>
      <c r="D727" s="96"/>
      <c r="E727" s="96"/>
      <c r="F727" s="96"/>
      <c r="G727" s="141"/>
      <c r="H727" s="96"/>
      <c r="I727" s="96"/>
      <c r="J727" s="96"/>
      <c r="K727" s="96"/>
      <c r="L727" s="96"/>
      <c r="M727" s="96"/>
      <c r="N727" s="96"/>
      <c r="O727" s="96"/>
      <c r="P727" s="96"/>
      <c r="Q727" s="96"/>
      <c r="R727" s="96"/>
      <c r="S727" s="96"/>
      <c r="T727" s="142"/>
      <c r="U727" s="142"/>
      <c r="V727" s="96"/>
      <c r="W727" s="96"/>
      <c r="X727" s="96"/>
      <c r="Y727" s="96"/>
      <c r="Z727" s="96"/>
      <c r="AA727" s="96"/>
      <c r="AB727" s="142"/>
      <c r="AC727" s="96"/>
      <c r="AD727" s="96"/>
      <c r="AE727" s="96"/>
      <c r="AF727" s="96"/>
      <c r="AG727" s="96"/>
      <c r="AH727" s="96"/>
    </row>
    <row r="728" spans="1:34" ht="15.75" customHeight="1">
      <c r="A728" s="96"/>
      <c r="B728" s="96"/>
      <c r="C728" s="96"/>
      <c r="D728" s="96"/>
      <c r="E728" s="96"/>
      <c r="F728" s="96"/>
      <c r="G728" s="141"/>
      <c r="H728" s="96"/>
      <c r="I728" s="96"/>
      <c r="J728" s="96"/>
      <c r="K728" s="96"/>
      <c r="L728" s="96"/>
      <c r="M728" s="96"/>
      <c r="N728" s="96"/>
      <c r="O728" s="96"/>
      <c r="P728" s="96"/>
      <c r="Q728" s="96"/>
      <c r="R728" s="96"/>
      <c r="S728" s="96"/>
      <c r="T728" s="142"/>
      <c r="U728" s="142"/>
      <c r="V728" s="96"/>
      <c r="W728" s="96"/>
      <c r="X728" s="96"/>
      <c r="Y728" s="96"/>
      <c r="Z728" s="96"/>
      <c r="AA728" s="96"/>
      <c r="AB728" s="142"/>
      <c r="AC728" s="96"/>
      <c r="AD728" s="96"/>
      <c r="AE728" s="96"/>
      <c r="AF728" s="96"/>
      <c r="AG728" s="96"/>
      <c r="AH728" s="96"/>
    </row>
    <row r="729" spans="1:34" ht="15.75" customHeight="1">
      <c r="A729" s="96"/>
      <c r="B729" s="96"/>
      <c r="C729" s="96"/>
      <c r="D729" s="96"/>
      <c r="E729" s="96"/>
      <c r="F729" s="96"/>
      <c r="G729" s="141"/>
      <c r="H729" s="96"/>
      <c r="I729" s="96"/>
      <c r="J729" s="96"/>
      <c r="K729" s="96"/>
      <c r="L729" s="96"/>
      <c r="M729" s="96"/>
      <c r="N729" s="96"/>
      <c r="O729" s="96"/>
      <c r="P729" s="96"/>
      <c r="Q729" s="96"/>
      <c r="R729" s="96"/>
      <c r="S729" s="96"/>
      <c r="T729" s="142"/>
      <c r="U729" s="142"/>
      <c r="V729" s="96"/>
      <c r="W729" s="96"/>
      <c r="X729" s="96"/>
      <c r="Y729" s="96"/>
      <c r="Z729" s="96"/>
      <c r="AA729" s="96"/>
      <c r="AB729" s="142"/>
      <c r="AC729" s="96"/>
      <c r="AD729" s="96"/>
      <c r="AE729" s="96"/>
      <c r="AF729" s="96"/>
      <c r="AG729" s="96"/>
      <c r="AH729" s="96"/>
    </row>
    <row r="730" spans="1:34" ht="15.75" customHeight="1">
      <c r="A730" s="96"/>
      <c r="B730" s="96"/>
      <c r="C730" s="96"/>
      <c r="D730" s="96"/>
      <c r="E730" s="96"/>
      <c r="F730" s="96"/>
      <c r="G730" s="141"/>
      <c r="H730" s="96"/>
      <c r="I730" s="96"/>
      <c r="J730" s="96"/>
      <c r="K730" s="96"/>
      <c r="L730" s="96"/>
      <c r="M730" s="96"/>
      <c r="N730" s="96"/>
      <c r="O730" s="96"/>
      <c r="P730" s="96"/>
      <c r="Q730" s="96"/>
      <c r="R730" s="96"/>
      <c r="S730" s="96"/>
      <c r="T730" s="142"/>
      <c r="U730" s="142"/>
      <c r="V730" s="96"/>
      <c r="W730" s="96"/>
      <c r="X730" s="96"/>
      <c r="Y730" s="96"/>
      <c r="Z730" s="96"/>
      <c r="AA730" s="96"/>
      <c r="AB730" s="142"/>
      <c r="AC730" s="96"/>
      <c r="AD730" s="96"/>
      <c r="AE730" s="96"/>
      <c r="AF730" s="96"/>
      <c r="AG730" s="96"/>
      <c r="AH730" s="96"/>
    </row>
    <row r="731" spans="1:34" ht="15.75" customHeight="1">
      <c r="A731" s="96"/>
      <c r="B731" s="96"/>
      <c r="C731" s="96"/>
      <c r="D731" s="96"/>
      <c r="E731" s="96"/>
      <c r="F731" s="96"/>
      <c r="G731" s="141"/>
      <c r="H731" s="96"/>
      <c r="I731" s="96"/>
      <c r="J731" s="96"/>
      <c r="K731" s="96"/>
      <c r="L731" s="96"/>
      <c r="M731" s="96"/>
      <c r="N731" s="96"/>
      <c r="O731" s="96"/>
      <c r="P731" s="96"/>
      <c r="Q731" s="96"/>
      <c r="R731" s="96"/>
      <c r="S731" s="96"/>
      <c r="T731" s="142"/>
      <c r="U731" s="142"/>
      <c r="V731" s="96"/>
      <c r="W731" s="96"/>
      <c r="X731" s="96"/>
      <c r="Y731" s="96"/>
      <c r="Z731" s="96"/>
      <c r="AA731" s="96"/>
      <c r="AB731" s="142"/>
      <c r="AC731" s="96"/>
      <c r="AD731" s="96"/>
      <c r="AE731" s="96"/>
      <c r="AF731" s="96"/>
      <c r="AG731" s="96"/>
      <c r="AH731" s="96"/>
    </row>
    <row r="732" spans="1:34" ht="15.75" customHeight="1">
      <c r="A732" s="96"/>
      <c r="B732" s="96"/>
      <c r="C732" s="96"/>
      <c r="D732" s="96"/>
      <c r="E732" s="96"/>
      <c r="F732" s="96"/>
      <c r="G732" s="141"/>
      <c r="H732" s="96"/>
      <c r="I732" s="96"/>
      <c r="J732" s="96"/>
      <c r="K732" s="96"/>
      <c r="L732" s="96"/>
      <c r="M732" s="96"/>
      <c r="N732" s="96"/>
      <c r="O732" s="96"/>
      <c r="P732" s="96"/>
      <c r="Q732" s="96"/>
      <c r="R732" s="96"/>
      <c r="S732" s="96"/>
      <c r="T732" s="142"/>
      <c r="U732" s="142"/>
      <c r="V732" s="96"/>
      <c r="W732" s="96"/>
      <c r="X732" s="96"/>
      <c r="Y732" s="96"/>
      <c r="Z732" s="96"/>
      <c r="AA732" s="96"/>
      <c r="AB732" s="142"/>
      <c r="AC732" s="96"/>
      <c r="AD732" s="96"/>
      <c r="AE732" s="96"/>
      <c r="AF732" s="96"/>
      <c r="AG732" s="96"/>
      <c r="AH732" s="96"/>
    </row>
    <row r="733" spans="1:34" ht="15.75" customHeight="1">
      <c r="A733" s="96"/>
      <c r="B733" s="96"/>
      <c r="C733" s="96"/>
      <c r="D733" s="96"/>
      <c r="E733" s="96"/>
      <c r="F733" s="96"/>
      <c r="G733" s="141"/>
      <c r="H733" s="96"/>
      <c r="I733" s="96"/>
      <c r="J733" s="96"/>
      <c r="K733" s="96"/>
      <c r="L733" s="96"/>
      <c r="M733" s="96"/>
      <c r="N733" s="96"/>
      <c r="O733" s="96"/>
      <c r="P733" s="96"/>
      <c r="Q733" s="96"/>
      <c r="R733" s="96"/>
      <c r="S733" s="96"/>
      <c r="T733" s="142"/>
      <c r="U733" s="142"/>
      <c r="V733" s="96"/>
      <c r="W733" s="96"/>
      <c r="X733" s="96"/>
      <c r="Y733" s="96"/>
      <c r="Z733" s="96"/>
      <c r="AA733" s="96"/>
      <c r="AB733" s="142"/>
      <c r="AC733" s="96"/>
      <c r="AD733" s="96"/>
      <c r="AE733" s="96"/>
      <c r="AF733" s="96"/>
      <c r="AG733" s="96"/>
      <c r="AH733" s="96"/>
    </row>
    <row r="734" spans="1:34" ht="15.75" customHeight="1">
      <c r="A734" s="96"/>
      <c r="B734" s="96"/>
      <c r="C734" s="96"/>
      <c r="D734" s="96"/>
      <c r="E734" s="96"/>
      <c r="F734" s="96"/>
      <c r="G734" s="141"/>
      <c r="H734" s="96"/>
      <c r="I734" s="96"/>
      <c r="J734" s="96"/>
      <c r="K734" s="96"/>
      <c r="L734" s="96"/>
      <c r="M734" s="96"/>
      <c r="N734" s="96"/>
      <c r="O734" s="96"/>
      <c r="P734" s="96"/>
      <c r="Q734" s="96"/>
      <c r="R734" s="96"/>
      <c r="S734" s="96"/>
      <c r="T734" s="142"/>
      <c r="U734" s="142"/>
      <c r="V734" s="96"/>
      <c r="W734" s="96"/>
      <c r="X734" s="96"/>
      <c r="Y734" s="96"/>
      <c r="Z734" s="96"/>
      <c r="AA734" s="96"/>
      <c r="AB734" s="142"/>
      <c r="AC734" s="96"/>
      <c r="AD734" s="96"/>
      <c r="AE734" s="96"/>
      <c r="AF734" s="96"/>
      <c r="AG734" s="96"/>
      <c r="AH734" s="96"/>
    </row>
    <row r="735" spans="1:34" ht="15.75" customHeight="1">
      <c r="A735" s="96"/>
      <c r="B735" s="96"/>
      <c r="C735" s="96"/>
      <c r="D735" s="96"/>
      <c r="E735" s="96"/>
      <c r="F735" s="96"/>
      <c r="G735" s="141"/>
      <c r="H735" s="96"/>
      <c r="I735" s="96"/>
      <c r="J735" s="96"/>
      <c r="K735" s="96"/>
      <c r="L735" s="96"/>
      <c r="M735" s="96"/>
      <c r="N735" s="96"/>
      <c r="O735" s="96"/>
      <c r="P735" s="96"/>
      <c r="Q735" s="96"/>
      <c r="R735" s="96"/>
      <c r="S735" s="96"/>
      <c r="T735" s="142"/>
      <c r="U735" s="142"/>
      <c r="V735" s="96"/>
      <c r="W735" s="96"/>
      <c r="X735" s="96"/>
      <c r="Y735" s="96"/>
      <c r="Z735" s="96"/>
      <c r="AA735" s="96"/>
      <c r="AB735" s="142"/>
      <c r="AC735" s="96"/>
      <c r="AD735" s="96"/>
      <c r="AE735" s="96"/>
      <c r="AF735" s="96"/>
      <c r="AG735" s="96"/>
      <c r="AH735" s="96"/>
    </row>
    <row r="736" spans="1:34" ht="15.75" customHeight="1">
      <c r="A736" s="96"/>
      <c r="B736" s="96"/>
      <c r="C736" s="96"/>
      <c r="D736" s="96"/>
      <c r="E736" s="96"/>
      <c r="F736" s="96"/>
      <c r="G736" s="141"/>
      <c r="H736" s="96"/>
      <c r="I736" s="96"/>
      <c r="J736" s="96"/>
      <c r="K736" s="96"/>
      <c r="L736" s="96"/>
      <c r="M736" s="96"/>
      <c r="N736" s="96"/>
      <c r="O736" s="96"/>
      <c r="P736" s="96"/>
      <c r="Q736" s="96"/>
      <c r="R736" s="96"/>
      <c r="S736" s="96"/>
      <c r="T736" s="142"/>
      <c r="U736" s="142"/>
      <c r="V736" s="96"/>
      <c r="W736" s="96"/>
      <c r="X736" s="96"/>
      <c r="Y736" s="96"/>
      <c r="Z736" s="96"/>
      <c r="AA736" s="96"/>
      <c r="AB736" s="142"/>
      <c r="AC736" s="96"/>
      <c r="AD736" s="96"/>
      <c r="AE736" s="96"/>
      <c r="AF736" s="96"/>
      <c r="AG736" s="96"/>
      <c r="AH736" s="96"/>
    </row>
    <row r="737" spans="1:34" ht="15.75" customHeight="1">
      <c r="A737" s="96"/>
      <c r="B737" s="96"/>
      <c r="C737" s="96"/>
      <c r="D737" s="96"/>
      <c r="E737" s="96"/>
      <c r="F737" s="96"/>
      <c r="G737" s="141"/>
      <c r="H737" s="96"/>
      <c r="I737" s="96"/>
      <c r="J737" s="96"/>
      <c r="K737" s="96"/>
      <c r="L737" s="96"/>
      <c r="M737" s="96"/>
      <c r="N737" s="96"/>
      <c r="O737" s="96"/>
      <c r="P737" s="96"/>
      <c r="Q737" s="96"/>
      <c r="R737" s="96"/>
      <c r="S737" s="96"/>
      <c r="T737" s="142"/>
      <c r="U737" s="142"/>
      <c r="V737" s="96"/>
      <c r="W737" s="96"/>
      <c r="X737" s="96"/>
      <c r="Y737" s="96"/>
      <c r="Z737" s="96"/>
      <c r="AA737" s="96"/>
      <c r="AB737" s="142"/>
      <c r="AC737" s="96"/>
      <c r="AD737" s="96"/>
      <c r="AE737" s="96"/>
      <c r="AF737" s="96"/>
      <c r="AG737" s="96"/>
      <c r="AH737" s="96"/>
    </row>
    <row r="738" spans="1:34" ht="15.75" customHeight="1">
      <c r="A738" s="96"/>
      <c r="B738" s="96"/>
      <c r="C738" s="96"/>
      <c r="D738" s="96"/>
      <c r="E738" s="96"/>
      <c r="F738" s="96"/>
      <c r="G738" s="141"/>
      <c r="H738" s="96"/>
      <c r="I738" s="96"/>
      <c r="J738" s="96"/>
      <c r="K738" s="96"/>
      <c r="L738" s="96"/>
      <c r="M738" s="96"/>
      <c r="N738" s="96"/>
      <c r="O738" s="96"/>
      <c r="P738" s="96"/>
      <c r="Q738" s="96"/>
      <c r="R738" s="96"/>
      <c r="S738" s="96"/>
      <c r="T738" s="142"/>
      <c r="U738" s="142"/>
      <c r="V738" s="96"/>
      <c r="W738" s="96"/>
      <c r="X738" s="96"/>
      <c r="Y738" s="96"/>
      <c r="Z738" s="96"/>
      <c r="AA738" s="96"/>
      <c r="AB738" s="142"/>
      <c r="AC738" s="96"/>
      <c r="AD738" s="96"/>
      <c r="AE738" s="96"/>
      <c r="AF738" s="96"/>
      <c r="AG738" s="96"/>
      <c r="AH738" s="96"/>
    </row>
    <row r="739" spans="1:34" ht="15.75" customHeight="1">
      <c r="A739" s="96"/>
      <c r="B739" s="96"/>
      <c r="C739" s="96"/>
      <c r="D739" s="96"/>
      <c r="E739" s="96"/>
      <c r="F739" s="96"/>
      <c r="G739" s="141"/>
      <c r="H739" s="96"/>
      <c r="I739" s="96"/>
      <c r="J739" s="96"/>
      <c r="K739" s="96"/>
      <c r="L739" s="96"/>
      <c r="M739" s="96"/>
      <c r="N739" s="96"/>
      <c r="O739" s="96"/>
      <c r="P739" s="96"/>
      <c r="Q739" s="96"/>
      <c r="R739" s="96"/>
      <c r="S739" s="96"/>
      <c r="T739" s="142"/>
      <c r="U739" s="142"/>
      <c r="V739" s="96"/>
      <c r="W739" s="96"/>
      <c r="X739" s="96"/>
      <c r="Y739" s="96"/>
      <c r="Z739" s="96"/>
      <c r="AA739" s="96"/>
      <c r="AB739" s="142"/>
      <c r="AC739" s="96"/>
      <c r="AD739" s="96"/>
      <c r="AE739" s="96"/>
      <c r="AF739" s="96"/>
      <c r="AG739" s="96"/>
      <c r="AH739" s="96"/>
    </row>
    <row r="740" spans="1:34" ht="15.75" customHeight="1">
      <c r="A740" s="96"/>
      <c r="B740" s="96"/>
      <c r="C740" s="96"/>
      <c r="D740" s="96"/>
      <c r="E740" s="96"/>
      <c r="F740" s="96"/>
      <c r="G740" s="141"/>
      <c r="H740" s="96"/>
      <c r="I740" s="96"/>
      <c r="J740" s="96"/>
      <c r="K740" s="96"/>
      <c r="L740" s="96"/>
      <c r="M740" s="96"/>
      <c r="N740" s="96"/>
      <c r="O740" s="96"/>
      <c r="P740" s="96"/>
      <c r="Q740" s="96"/>
      <c r="R740" s="96"/>
      <c r="S740" s="96"/>
      <c r="T740" s="142"/>
      <c r="U740" s="142"/>
      <c r="V740" s="96"/>
      <c r="W740" s="96"/>
      <c r="X740" s="96"/>
      <c r="Y740" s="96"/>
      <c r="Z740" s="96"/>
      <c r="AA740" s="96"/>
      <c r="AB740" s="142"/>
      <c r="AC740" s="96"/>
      <c r="AD740" s="96"/>
      <c r="AE740" s="96"/>
      <c r="AF740" s="96"/>
      <c r="AG740" s="96"/>
      <c r="AH740" s="96"/>
    </row>
    <row r="741" spans="1:34" ht="15.75" customHeight="1">
      <c r="A741" s="96"/>
      <c r="B741" s="96"/>
      <c r="C741" s="96"/>
      <c r="D741" s="96"/>
      <c r="E741" s="96"/>
      <c r="F741" s="96"/>
      <c r="G741" s="141"/>
      <c r="H741" s="96"/>
      <c r="I741" s="96"/>
      <c r="J741" s="96"/>
      <c r="K741" s="96"/>
      <c r="L741" s="96"/>
      <c r="M741" s="96"/>
      <c r="N741" s="96"/>
      <c r="O741" s="96"/>
      <c r="P741" s="96"/>
      <c r="Q741" s="96"/>
      <c r="R741" s="96"/>
      <c r="S741" s="96"/>
      <c r="T741" s="142"/>
      <c r="U741" s="142"/>
      <c r="V741" s="96"/>
      <c r="W741" s="96"/>
      <c r="X741" s="96"/>
      <c r="Y741" s="96"/>
      <c r="Z741" s="96"/>
      <c r="AA741" s="96"/>
      <c r="AB741" s="142"/>
      <c r="AC741" s="96"/>
      <c r="AD741" s="96"/>
      <c r="AE741" s="96"/>
      <c r="AF741" s="96"/>
      <c r="AG741" s="96"/>
      <c r="AH741" s="96"/>
    </row>
    <row r="742" spans="1:34" ht="15.75" customHeight="1">
      <c r="A742" s="96"/>
      <c r="B742" s="96"/>
      <c r="C742" s="96"/>
      <c r="D742" s="96"/>
      <c r="E742" s="96"/>
      <c r="F742" s="96"/>
      <c r="G742" s="141"/>
      <c r="H742" s="96"/>
      <c r="I742" s="96"/>
      <c r="J742" s="96"/>
      <c r="K742" s="96"/>
      <c r="L742" s="96"/>
      <c r="M742" s="96"/>
      <c r="N742" s="96"/>
      <c r="O742" s="96"/>
      <c r="P742" s="96"/>
      <c r="Q742" s="96"/>
      <c r="R742" s="96"/>
      <c r="S742" s="96"/>
      <c r="T742" s="142"/>
      <c r="U742" s="142"/>
      <c r="V742" s="96"/>
      <c r="W742" s="96"/>
      <c r="X742" s="96"/>
      <c r="Y742" s="96"/>
      <c r="Z742" s="96"/>
      <c r="AA742" s="96"/>
      <c r="AB742" s="142"/>
      <c r="AC742" s="96"/>
      <c r="AD742" s="96"/>
      <c r="AE742" s="96"/>
      <c r="AF742" s="96"/>
      <c r="AG742" s="96"/>
      <c r="AH742" s="96"/>
    </row>
    <row r="743" spans="1:34" ht="15.75" customHeight="1">
      <c r="A743" s="96"/>
      <c r="B743" s="96"/>
      <c r="C743" s="96"/>
      <c r="D743" s="96"/>
      <c r="E743" s="96"/>
      <c r="F743" s="96"/>
      <c r="G743" s="141"/>
      <c r="H743" s="96"/>
      <c r="I743" s="96"/>
      <c r="J743" s="96"/>
      <c r="K743" s="96"/>
      <c r="L743" s="96"/>
      <c r="M743" s="96"/>
      <c r="N743" s="96"/>
      <c r="O743" s="96"/>
      <c r="P743" s="96"/>
      <c r="Q743" s="96"/>
      <c r="R743" s="96"/>
      <c r="S743" s="96"/>
      <c r="T743" s="142"/>
      <c r="U743" s="142"/>
      <c r="V743" s="96"/>
      <c r="W743" s="96"/>
      <c r="X743" s="96"/>
      <c r="Y743" s="96"/>
      <c r="Z743" s="96"/>
      <c r="AA743" s="96"/>
      <c r="AB743" s="142"/>
      <c r="AC743" s="96"/>
      <c r="AD743" s="96"/>
      <c r="AE743" s="96"/>
      <c r="AF743" s="96"/>
      <c r="AG743" s="96"/>
      <c r="AH743" s="96"/>
    </row>
    <row r="744" spans="1:34" ht="15.75" customHeight="1">
      <c r="A744" s="96"/>
      <c r="B744" s="96"/>
      <c r="C744" s="96"/>
      <c r="D744" s="96"/>
      <c r="E744" s="96"/>
      <c r="F744" s="96"/>
      <c r="G744" s="141"/>
      <c r="H744" s="96"/>
      <c r="I744" s="96"/>
      <c r="J744" s="96"/>
      <c r="K744" s="96"/>
      <c r="L744" s="96"/>
      <c r="M744" s="96"/>
      <c r="N744" s="96"/>
      <c r="O744" s="96"/>
      <c r="P744" s="96"/>
      <c r="Q744" s="96"/>
      <c r="R744" s="96"/>
      <c r="S744" s="96"/>
      <c r="T744" s="142"/>
      <c r="U744" s="142"/>
      <c r="V744" s="96"/>
      <c r="W744" s="96"/>
      <c r="X744" s="96"/>
      <c r="Y744" s="96"/>
      <c r="Z744" s="96"/>
      <c r="AA744" s="96"/>
      <c r="AB744" s="142"/>
      <c r="AC744" s="96"/>
      <c r="AD744" s="96"/>
      <c r="AE744" s="96"/>
      <c r="AF744" s="96"/>
      <c r="AG744" s="96"/>
      <c r="AH744" s="96"/>
    </row>
    <row r="745" spans="1:34" ht="15.75" customHeight="1">
      <c r="A745" s="96"/>
      <c r="B745" s="96"/>
      <c r="C745" s="96"/>
      <c r="D745" s="96"/>
      <c r="E745" s="96"/>
      <c r="F745" s="96"/>
      <c r="G745" s="141"/>
      <c r="H745" s="96"/>
      <c r="I745" s="96"/>
      <c r="J745" s="96"/>
      <c r="K745" s="96"/>
      <c r="L745" s="96"/>
      <c r="M745" s="96"/>
      <c r="N745" s="96"/>
      <c r="O745" s="96"/>
      <c r="P745" s="96"/>
      <c r="Q745" s="96"/>
      <c r="R745" s="96"/>
      <c r="S745" s="96"/>
      <c r="T745" s="142"/>
      <c r="U745" s="142"/>
      <c r="V745" s="96"/>
      <c r="W745" s="96"/>
      <c r="X745" s="96"/>
      <c r="Y745" s="96"/>
      <c r="Z745" s="96"/>
      <c r="AA745" s="96"/>
      <c r="AB745" s="142"/>
      <c r="AC745" s="96"/>
      <c r="AD745" s="96"/>
      <c r="AE745" s="96"/>
      <c r="AF745" s="96"/>
      <c r="AG745" s="96"/>
      <c r="AH745" s="96"/>
    </row>
    <row r="746" spans="1:34" ht="15.75" customHeight="1">
      <c r="A746" s="96"/>
      <c r="B746" s="96"/>
      <c r="C746" s="96"/>
      <c r="D746" s="96"/>
      <c r="E746" s="96"/>
      <c r="F746" s="96"/>
      <c r="G746" s="141"/>
      <c r="H746" s="96"/>
      <c r="I746" s="96"/>
      <c r="J746" s="96"/>
      <c r="K746" s="96"/>
      <c r="L746" s="96"/>
      <c r="M746" s="96"/>
      <c r="N746" s="96"/>
      <c r="O746" s="96"/>
      <c r="P746" s="96"/>
      <c r="Q746" s="96"/>
      <c r="R746" s="96"/>
      <c r="S746" s="96"/>
      <c r="T746" s="142"/>
      <c r="U746" s="142"/>
      <c r="V746" s="96"/>
      <c r="W746" s="96"/>
      <c r="X746" s="96"/>
      <c r="Y746" s="96"/>
      <c r="Z746" s="96"/>
      <c r="AA746" s="96"/>
      <c r="AB746" s="142"/>
      <c r="AC746" s="96"/>
      <c r="AD746" s="96"/>
      <c r="AE746" s="96"/>
      <c r="AF746" s="96"/>
      <c r="AG746" s="96"/>
      <c r="AH746" s="96"/>
    </row>
    <row r="747" spans="1:34" ht="15.75" customHeight="1">
      <c r="A747" s="96"/>
      <c r="B747" s="96"/>
      <c r="C747" s="96"/>
      <c r="D747" s="96"/>
      <c r="E747" s="96"/>
      <c r="F747" s="96"/>
      <c r="G747" s="141"/>
      <c r="H747" s="96"/>
      <c r="I747" s="96"/>
      <c r="J747" s="96"/>
      <c r="K747" s="96"/>
      <c r="L747" s="96"/>
      <c r="M747" s="96"/>
      <c r="N747" s="96"/>
      <c r="O747" s="96"/>
      <c r="P747" s="96"/>
      <c r="Q747" s="96"/>
      <c r="R747" s="96"/>
      <c r="S747" s="96"/>
      <c r="T747" s="142"/>
      <c r="U747" s="142"/>
      <c r="V747" s="96"/>
      <c r="W747" s="96"/>
      <c r="X747" s="96"/>
      <c r="Y747" s="96"/>
      <c r="Z747" s="96"/>
      <c r="AA747" s="96"/>
      <c r="AB747" s="142"/>
      <c r="AC747" s="96"/>
      <c r="AD747" s="96"/>
      <c r="AE747" s="96"/>
      <c r="AF747" s="96"/>
      <c r="AG747" s="96"/>
      <c r="AH747" s="96"/>
    </row>
    <row r="748" spans="1:34" ht="15.75" customHeight="1">
      <c r="A748" s="96"/>
      <c r="B748" s="96"/>
      <c r="C748" s="96"/>
      <c r="D748" s="96"/>
      <c r="E748" s="96"/>
      <c r="F748" s="96"/>
      <c r="G748" s="141"/>
      <c r="H748" s="96"/>
      <c r="I748" s="96"/>
      <c r="J748" s="96"/>
      <c r="K748" s="96"/>
      <c r="L748" s="96"/>
      <c r="M748" s="96"/>
      <c r="N748" s="96"/>
      <c r="O748" s="96"/>
      <c r="P748" s="96"/>
      <c r="Q748" s="96"/>
      <c r="R748" s="96"/>
      <c r="S748" s="96"/>
      <c r="T748" s="142"/>
      <c r="U748" s="142"/>
      <c r="V748" s="96"/>
      <c r="W748" s="96"/>
      <c r="X748" s="96"/>
      <c r="Y748" s="96"/>
      <c r="Z748" s="96"/>
      <c r="AA748" s="96"/>
      <c r="AB748" s="142"/>
      <c r="AC748" s="96"/>
      <c r="AD748" s="96"/>
      <c r="AE748" s="96"/>
      <c r="AF748" s="96"/>
      <c r="AG748" s="96"/>
      <c r="AH748" s="96"/>
    </row>
    <row r="749" spans="1:34" ht="15.75" customHeight="1">
      <c r="A749" s="96"/>
      <c r="B749" s="96"/>
      <c r="C749" s="96"/>
      <c r="D749" s="96"/>
      <c r="E749" s="96"/>
      <c r="F749" s="96"/>
      <c r="G749" s="141"/>
      <c r="H749" s="96"/>
      <c r="I749" s="96"/>
      <c r="J749" s="96"/>
      <c r="K749" s="96"/>
      <c r="L749" s="96"/>
      <c r="M749" s="96"/>
      <c r="N749" s="96"/>
      <c r="O749" s="96"/>
      <c r="P749" s="96"/>
      <c r="Q749" s="96"/>
      <c r="R749" s="96"/>
      <c r="S749" s="96"/>
      <c r="T749" s="142"/>
      <c r="U749" s="142"/>
      <c r="V749" s="96"/>
      <c r="W749" s="96"/>
      <c r="X749" s="96"/>
      <c r="Y749" s="96"/>
      <c r="Z749" s="96"/>
      <c r="AA749" s="96"/>
      <c r="AB749" s="142"/>
      <c r="AC749" s="96"/>
      <c r="AD749" s="96"/>
      <c r="AE749" s="96"/>
      <c r="AF749" s="96"/>
      <c r="AG749" s="96"/>
      <c r="AH749" s="96"/>
    </row>
    <row r="750" spans="1:34" ht="15.75" customHeight="1">
      <c r="A750" s="96"/>
      <c r="B750" s="96"/>
      <c r="C750" s="96"/>
      <c r="D750" s="96"/>
      <c r="E750" s="96"/>
      <c r="F750" s="96"/>
      <c r="G750" s="141"/>
      <c r="H750" s="96"/>
      <c r="I750" s="96"/>
      <c r="J750" s="96"/>
      <c r="K750" s="96"/>
      <c r="L750" s="96"/>
      <c r="M750" s="96"/>
      <c r="N750" s="96"/>
      <c r="O750" s="96"/>
      <c r="P750" s="96"/>
      <c r="Q750" s="96"/>
      <c r="R750" s="96"/>
      <c r="S750" s="96"/>
      <c r="T750" s="142"/>
      <c r="U750" s="142"/>
      <c r="V750" s="96"/>
      <c r="W750" s="96"/>
      <c r="X750" s="96"/>
      <c r="Y750" s="96"/>
      <c r="Z750" s="96"/>
      <c r="AA750" s="96"/>
      <c r="AB750" s="142"/>
      <c r="AC750" s="96"/>
      <c r="AD750" s="96"/>
      <c r="AE750" s="96"/>
      <c r="AF750" s="96"/>
      <c r="AG750" s="96"/>
      <c r="AH750" s="96"/>
    </row>
    <row r="751" spans="1:34" ht="15.75" customHeight="1">
      <c r="A751" s="96"/>
      <c r="B751" s="96"/>
      <c r="C751" s="96"/>
      <c r="D751" s="96"/>
      <c r="E751" s="96"/>
      <c r="F751" s="96"/>
      <c r="G751" s="141"/>
      <c r="H751" s="96"/>
      <c r="I751" s="96"/>
      <c r="J751" s="96"/>
      <c r="K751" s="96"/>
      <c r="L751" s="96"/>
      <c r="M751" s="96"/>
      <c r="N751" s="96"/>
      <c r="O751" s="96"/>
      <c r="P751" s="96"/>
      <c r="Q751" s="96"/>
      <c r="R751" s="96"/>
      <c r="S751" s="96"/>
      <c r="T751" s="142"/>
      <c r="U751" s="142"/>
      <c r="V751" s="96"/>
      <c r="W751" s="96"/>
      <c r="X751" s="96"/>
      <c r="Y751" s="96"/>
      <c r="Z751" s="96"/>
      <c r="AA751" s="96"/>
      <c r="AB751" s="142"/>
      <c r="AC751" s="96"/>
      <c r="AD751" s="96"/>
      <c r="AE751" s="96"/>
      <c r="AF751" s="96"/>
      <c r="AG751" s="96"/>
      <c r="AH751" s="96"/>
    </row>
    <row r="752" spans="1:34" ht="15.75" customHeight="1">
      <c r="A752" s="96"/>
      <c r="B752" s="96"/>
      <c r="C752" s="96"/>
      <c r="D752" s="96"/>
      <c r="E752" s="96"/>
      <c r="F752" s="96"/>
      <c r="G752" s="141"/>
      <c r="H752" s="96"/>
      <c r="I752" s="96"/>
      <c r="J752" s="96"/>
      <c r="K752" s="96"/>
      <c r="L752" s="96"/>
      <c r="M752" s="96"/>
      <c r="N752" s="96"/>
      <c r="O752" s="96"/>
      <c r="P752" s="96"/>
      <c r="Q752" s="96"/>
      <c r="R752" s="96"/>
      <c r="S752" s="96"/>
      <c r="T752" s="142"/>
      <c r="U752" s="142"/>
      <c r="V752" s="96"/>
      <c r="W752" s="96"/>
      <c r="X752" s="96"/>
      <c r="Y752" s="96"/>
      <c r="Z752" s="96"/>
      <c r="AA752" s="96"/>
      <c r="AB752" s="142"/>
      <c r="AC752" s="96"/>
      <c r="AD752" s="96"/>
      <c r="AE752" s="96"/>
      <c r="AF752" s="96"/>
      <c r="AG752" s="96"/>
      <c r="AH752" s="96"/>
    </row>
    <row r="753" spans="1:34" ht="15.75" customHeight="1">
      <c r="A753" s="96"/>
      <c r="B753" s="96"/>
      <c r="C753" s="96"/>
      <c r="D753" s="96"/>
      <c r="E753" s="96"/>
      <c r="F753" s="96"/>
      <c r="G753" s="141"/>
      <c r="H753" s="96"/>
      <c r="I753" s="96"/>
      <c r="J753" s="96"/>
      <c r="K753" s="96"/>
      <c r="L753" s="96"/>
      <c r="M753" s="96"/>
      <c r="N753" s="96"/>
      <c r="O753" s="96"/>
      <c r="P753" s="96"/>
      <c r="Q753" s="96"/>
      <c r="R753" s="96"/>
      <c r="S753" s="96"/>
      <c r="T753" s="142"/>
      <c r="U753" s="142"/>
      <c r="V753" s="96"/>
      <c r="W753" s="96"/>
      <c r="X753" s="96"/>
      <c r="Y753" s="96"/>
      <c r="Z753" s="96"/>
      <c r="AA753" s="96"/>
      <c r="AB753" s="142"/>
      <c r="AC753" s="96"/>
      <c r="AD753" s="96"/>
      <c r="AE753" s="96"/>
      <c r="AF753" s="96"/>
      <c r="AG753" s="96"/>
      <c r="AH753" s="96"/>
    </row>
    <row r="754" spans="1:34" ht="15.75" customHeight="1">
      <c r="A754" s="96"/>
      <c r="B754" s="96"/>
      <c r="C754" s="96"/>
      <c r="D754" s="96"/>
      <c r="E754" s="96"/>
      <c r="F754" s="96"/>
      <c r="G754" s="141"/>
      <c r="H754" s="96"/>
      <c r="I754" s="96"/>
      <c r="J754" s="96"/>
      <c r="K754" s="96"/>
      <c r="L754" s="96"/>
      <c r="M754" s="96"/>
      <c r="N754" s="96"/>
      <c r="O754" s="96"/>
      <c r="P754" s="96"/>
      <c r="Q754" s="96"/>
      <c r="R754" s="96"/>
      <c r="S754" s="96"/>
      <c r="T754" s="142"/>
      <c r="U754" s="142"/>
      <c r="V754" s="96"/>
      <c r="W754" s="96"/>
      <c r="X754" s="96"/>
      <c r="Y754" s="96"/>
      <c r="Z754" s="96"/>
      <c r="AA754" s="96"/>
      <c r="AB754" s="142"/>
      <c r="AC754" s="96"/>
      <c r="AD754" s="96"/>
      <c r="AE754" s="96"/>
      <c r="AF754" s="96"/>
      <c r="AG754" s="96"/>
      <c r="AH754" s="96"/>
    </row>
    <row r="755" spans="1:34" ht="15.75" customHeight="1">
      <c r="A755" s="96"/>
      <c r="B755" s="96"/>
      <c r="C755" s="96"/>
      <c r="D755" s="96"/>
      <c r="E755" s="96"/>
      <c r="F755" s="96"/>
      <c r="G755" s="141"/>
      <c r="H755" s="96"/>
      <c r="I755" s="96"/>
      <c r="J755" s="96"/>
      <c r="K755" s="96"/>
      <c r="L755" s="96"/>
      <c r="M755" s="96"/>
      <c r="N755" s="96"/>
      <c r="O755" s="96"/>
      <c r="P755" s="96"/>
      <c r="Q755" s="96"/>
      <c r="R755" s="96"/>
      <c r="S755" s="96"/>
      <c r="T755" s="142"/>
      <c r="U755" s="142"/>
      <c r="V755" s="96"/>
      <c r="W755" s="96"/>
      <c r="X755" s="96"/>
      <c r="Y755" s="96"/>
      <c r="Z755" s="96"/>
      <c r="AA755" s="96"/>
      <c r="AB755" s="142"/>
      <c r="AC755" s="96"/>
      <c r="AD755" s="96"/>
      <c r="AE755" s="96"/>
      <c r="AF755" s="96"/>
      <c r="AG755" s="96"/>
      <c r="AH755" s="96"/>
    </row>
    <row r="756" spans="1:34" ht="15.75" customHeight="1">
      <c r="A756" s="96"/>
      <c r="B756" s="96"/>
      <c r="C756" s="96"/>
      <c r="D756" s="96"/>
      <c r="E756" s="96"/>
      <c r="F756" s="96"/>
      <c r="G756" s="141"/>
      <c r="H756" s="96"/>
      <c r="I756" s="96"/>
      <c r="J756" s="96"/>
      <c r="K756" s="96"/>
      <c r="L756" s="96"/>
      <c r="M756" s="96"/>
      <c r="N756" s="96"/>
      <c r="O756" s="96"/>
      <c r="P756" s="96"/>
      <c r="Q756" s="96"/>
      <c r="R756" s="96"/>
      <c r="S756" s="96"/>
      <c r="T756" s="142"/>
      <c r="U756" s="142"/>
      <c r="V756" s="96"/>
      <c r="W756" s="96"/>
      <c r="X756" s="96"/>
      <c r="Y756" s="96"/>
      <c r="Z756" s="96"/>
      <c r="AA756" s="96"/>
      <c r="AB756" s="142"/>
      <c r="AC756" s="96"/>
      <c r="AD756" s="96"/>
      <c r="AE756" s="96"/>
      <c r="AF756" s="96"/>
      <c r="AG756" s="96"/>
      <c r="AH756" s="96"/>
    </row>
    <row r="757" spans="1:34" ht="15.75" customHeight="1">
      <c r="A757" s="96"/>
      <c r="B757" s="96"/>
      <c r="C757" s="96"/>
      <c r="D757" s="96"/>
      <c r="E757" s="96"/>
      <c r="F757" s="96"/>
      <c r="G757" s="141"/>
      <c r="H757" s="96"/>
      <c r="I757" s="96"/>
      <c r="J757" s="96"/>
      <c r="K757" s="96"/>
      <c r="L757" s="96"/>
      <c r="M757" s="96"/>
      <c r="N757" s="96"/>
      <c r="O757" s="96"/>
      <c r="P757" s="96"/>
      <c r="Q757" s="96"/>
      <c r="R757" s="96"/>
      <c r="S757" s="96"/>
      <c r="T757" s="142"/>
      <c r="U757" s="142"/>
      <c r="V757" s="96"/>
      <c r="W757" s="96"/>
      <c r="X757" s="96"/>
      <c r="Y757" s="96"/>
      <c r="Z757" s="96"/>
      <c r="AA757" s="96"/>
      <c r="AB757" s="142"/>
      <c r="AC757" s="96"/>
      <c r="AD757" s="96"/>
      <c r="AE757" s="96"/>
      <c r="AF757" s="96"/>
      <c r="AG757" s="96"/>
      <c r="AH757" s="96"/>
    </row>
    <row r="758" spans="1:34" ht="15.75" customHeight="1">
      <c r="A758" s="96"/>
      <c r="B758" s="96"/>
      <c r="C758" s="96"/>
      <c r="D758" s="96"/>
      <c r="E758" s="96"/>
      <c r="F758" s="96"/>
      <c r="G758" s="141"/>
      <c r="H758" s="96"/>
      <c r="I758" s="96"/>
      <c r="J758" s="96"/>
      <c r="K758" s="96"/>
      <c r="L758" s="96"/>
      <c r="M758" s="96"/>
      <c r="N758" s="96"/>
      <c r="O758" s="96"/>
      <c r="P758" s="96"/>
      <c r="Q758" s="96"/>
      <c r="R758" s="96"/>
      <c r="S758" s="96"/>
      <c r="T758" s="142"/>
      <c r="U758" s="142"/>
      <c r="V758" s="96"/>
      <c r="W758" s="96"/>
      <c r="X758" s="96"/>
      <c r="Y758" s="96"/>
      <c r="Z758" s="96"/>
      <c r="AA758" s="96"/>
      <c r="AB758" s="142"/>
      <c r="AC758" s="96"/>
      <c r="AD758" s="96"/>
      <c r="AE758" s="96"/>
      <c r="AF758" s="96"/>
      <c r="AG758" s="96"/>
      <c r="AH758" s="96"/>
    </row>
    <row r="759" spans="1:34" ht="15.75" customHeight="1">
      <c r="A759" s="96"/>
      <c r="B759" s="96"/>
      <c r="C759" s="96"/>
      <c r="D759" s="96"/>
      <c r="E759" s="96"/>
      <c r="F759" s="96"/>
      <c r="G759" s="141"/>
      <c r="H759" s="96"/>
      <c r="I759" s="96"/>
      <c r="J759" s="96"/>
      <c r="K759" s="96"/>
      <c r="L759" s="96"/>
      <c r="M759" s="96"/>
      <c r="N759" s="96"/>
      <c r="O759" s="96"/>
      <c r="P759" s="96"/>
      <c r="Q759" s="96"/>
      <c r="R759" s="96"/>
      <c r="S759" s="96"/>
      <c r="T759" s="142"/>
      <c r="U759" s="142"/>
      <c r="V759" s="96"/>
      <c r="W759" s="96"/>
      <c r="X759" s="96"/>
      <c r="Y759" s="96"/>
      <c r="Z759" s="96"/>
      <c r="AA759" s="96"/>
      <c r="AB759" s="142"/>
      <c r="AC759" s="96"/>
      <c r="AD759" s="96"/>
      <c r="AE759" s="96"/>
      <c r="AF759" s="96"/>
      <c r="AG759" s="96"/>
      <c r="AH759" s="96"/>
    </row>
    <row r="760" spans="1:34" ht="15.75" customHeight="1">
      <c r="A760" s="96"/>
      <c r="B760" s="96"/>
      <c r="C760" s="96"/>
      <c r="D760" s="96"/>
      <c r="E760" s="96"/>
      <c r="F760" s="96"/>
      <c r="G760" s="141"/>
      <c r="H760" s="96"/>
      <c r="I760" s="96"/>
      <c r="J760" s="96"/>
      <c r="K760" s="96"/>
      <c r="L760" s="96"/>
      <c r="M760" s="96"/>
      <c r="N760" s="96"/>
      <c r="O760" s="96"/>
      <c r="P760" s="96"/>
      <c r="Q760" s="96"/>
      <c r="R760" s="96"/>
      <c r="S760" s="96"/>
      <c r="T760" s="142"/>
      <c r="U760" s="142"/>
      <c r="V760" s="96"/>
      <c r="W760" s="96"/>
      <c r="X760" s="96"/>
      <c r="Y760" s="96"/>
      <c r="Z760" s="96"/>
      <c r="AA760" s="96"/>
      <c r="AB760" s="142"/>
      <c r="AC760" s="96"/>
      <c r="AD760" s="96"/>
      <c r="AE760" s="96"/>
      <c r="AF760" s="96"/>
      <c r="AG760" s="96"/>
      <c r="AH760" s="96"/>
    </row>
    <row r="761" spans="1:34" ht="15.75" customHeight="1">
      <c r="A761" s="96"/>
      <c r="B761" s="96"/>
      <c r="C761" s="96"/>
      <c r="D761" s="96"/>
      <c r="E761" s="96"/>
      <c r="F761" s="96"/>
      <c r="G761" s="141"/>
      <c r="H761" s="96"/>
      <c r="I761" s="96"/>
      <c r="J761" s="96"/>
      <c r="K761" s="96"/>
      <c r="L761" s="96"/>
      <c r="M761" s="96"/>
      <c r="N761" s="96"/>
      <c r="O761" s="96"/>
      <c r="P761" s="96"/>
      <c r="Q761" s="96"/>
      <c r="R761" s="96"/>
      <c r="S761" s="96"/>
      <c r="T761" s="142"/>
      <c r="U761" s="142"/>
      <c r="V761" s="96"/>
      <c r="W761" s="96"/>
      <c r="X761" s="96"/>
      <c r="Y761" s="96"/>
      <c r="Z761" s="96"/>
      <c r="AA761" s="96"/>
      <c r="AB761" s="142"/>
      <c r="AC761" s="96"/>
      <c r="AD761" s="96"/>
      <c r="AE761" s="96"/>
      <c r="AF761" s="96"/>
      <c r="AG761" s="96"/>
      <c r="AH761" s="96"/>
    </row>
    <row r="762" spans="1:34" ht="15.75" customHeight="1">
      <c r="A762" s="96"/>
      <c r="B762" s="96"/>
      <c r="C762" s="96"/>
      <c r="D762" s="96"/>
      <c r="E762" s="96"/>
      <c r="F762" s="96"/>
      <c r="G762" s="141"/>
      <c r="H762" s="96"/>
      <c r="I762" s="96"/>
      <c r="J762" s="96"/>
      <c r="K762" s="96"/>
      <c r="L762" s="96"/>
      <c r="M762" s="96"/>
      <c r="N762" s="96"/>
      <c r="O762" s="96"/>
      <c r="P762" s="96"/>
      <c r="Q762" s="96"/>
      <c r="R762" s="96"/>
      <c r="S762" s="96"/>
      <c r="T762" s="142"/>
      <c r="U762" s="142"/>
      <c r="V762" s="96"/>
      <c r="W762" s="96"/>
      <c r="X762" s="96"/>
      <c r="Y762" s="96"/>
      <c r="Z762" s="96"/>
      <c r="AA762" s="96"/>
      <c r="AB762" s="142"/>
      <c r="AC762" s="96"/>
      <c r="AD762" s="96"/>
      <c r="AE762" s="96"/>
      <c r="AF762" s="96"/>
      <c r="AG762" s="96"/>
      <c r="AH762" s="96"/>
    </row>
    <row r="763" spans="1:34" ht="15.75" customHeight="1">
      <c r="A763" s="96"/>
      <c r="B763" s="96"/>
      <c r="C763" s="96"/>
      <c r="D763" s="96"/>
      <c r="E763" s="96"/>
      <c r="F763" s="96"/>
      <c r="G763" s="141"/>
      <c r="H763" s="96"/>
      <c r="I763" s="96"/>
      <c r="J763" s="96"/>
      <c r="K763" s="96"/>
      <c r="L763" s="96"/>
      <c r="M763" s="96"/>
      <c r="N763" s="96"/>
      <c r="O763" s="96"/>
      <c r="P763" s="96"/>
      <c r="Q763" s="96"/>
      <c r="R763" s="96"/>
      <c r="S763" s="96"/>
      <c r="T763" s="142"/>
      <c r="U763" s="142"/>
      <c r="V763" s="96"/>
      <c r="W763" s="96"/>
      <c r="X763" s="96"/>
      <c r="Y763" s="96"/>
      <c r="Z763" s="96"/>
      <c r="AA763" s="96"/>
      <c r="AB763" s="142"/>
      <c r="AC763" s="96"/>
      <c r="AD763" s="96"/>
      <c r="AE763" s="96"/>
      <c r="AF763" s="96"/>
      <c r="AG763" s="96"/>
      <c r="AH763" s="96"/>
    </row>
    <row r="764" spans="1:34" ht="15.75" customHeight="1">
      <c r="A764" s="96"/>
      <c r="B764" s="96"/>
      <c r="C764" s="96"/>
      <c r="D764" s="96"/>
      <c r="E764" s="96"/>
      <c r="F764" s="96"/>
      <c r="G764" s="141"/>
      <c r="H764" s="96"/>
      <c r="I764" s="96"/>
      <c r="J764" s="96"/>
      <c r="K764" s="96"/>
      <c r="L764" s="96"/>
      <c r="M764" s="96"/>
      <c r="N764" s="96"/>
      <c r="O764" s="96"/>
      <c r="P764" s="96"/>
      <c r="Q764" s="96"/>
      <c r="R764" s="96"/>
      <c r="S764" s="96"/>
      <c r="T764" s="142"/>
      <c r="U764" s="142"/>
      <c r="V764" s="96"/>
      <c r="W764" s="96"/>
      <c r="X764" s="96"/>
      <c r="Y764" s="96"/>
      <c r="Z764" s="96"/>
      <c r="AA764" s="96"/>
      <c r="AB764" s="142"/>
      <c r="AC764" s="96"/>
      <c r="AD764" s="96"/>
      <c r="AE764" s="96"/>
      <c r="AF764" s="96"/>
      <c r="AG764" s="96"/>
      <c r="AH764" s="96"/>
    </row>
    <row r="765" spans="1:34" ht="15.75" customHeight="1">
      <c r="A765" s="96"/>
      <c r="B765" s="96"/>
      <c r="C765" s="96"/>
      <c r="D765" s="96"/>
      <c r="E765" s="96"/>
      <c r="F765" s="96"/>
      <c r="G765" s="141"/>
      <c r="H765" s="96"/>
      <c r="I765" s="96"/>
      <c r="J765" s="96"/>
      <c r="K765" s="96"/>
      <c r="L765" s="96"/>
      <c r="M765" s="96"/>
      <c r="N765" s="96"/>
      <c r="O765" s="96"/>
      <c r="P765" s="96"/>
      <c r="Q765" s="96"/>
      <c r="R765" s="96"/>
      <c r="S765" s="96"/>
      <c r="T765" s="142"/>
      <c r="U765" s="142"/>
      <c r="V765" s="96"/>
      <c r="W765" s="96"/>
      <c r="X765" s="96"/>
      <c r="Y765" s="96"/>
      <c r="Z765" s="96"/>
      <c r="AA765" s="96"/>
      <c r="AB765" s="142"/>
      <c r="AC765" s="96"/>
      <c r="AD765" s="96"/>
      <c r="AE765" s="96"/>
      <c r="AF765" s="96"/>
      <c r="AG765" s="96"/>
      <c r="AH765" s="96"/>
    </row>
    <row r="766" spans="1:34" ht="15.75" customHeight="1">
      <c r="A766" s="96"/>
      <c r="B766" s="96"/>
      <c r="C766" s="96"/>
      <c r="D766" s="96"/>
      <c r="E766" s="96"/>
      <c r="F766" s="96"/>
      <c r="G766" s="141"/>
      <c r="H766" s="96"/>
      <c r="I766" s="96"/>
      <c r="J766" s="96"/>
      <c r="K766" s="96"/>
      <c r="L766" s="96"/>
      <c r="M766" s="96"/>
      <c r="N766" s="96"/>
      <c r="O766" s="96"/>
      <c r="P766" s="96"/>
      <c r="Q766" s="96"/>
      <c r="R766" s="96"/>
      <c r="S766" s="96"/>
      <c r="T766" s="142"/>
      <c r="U766" s="142"/>
      <c r="V766" s="96"/>
      <c r="W766" s="96"/>
      <c r="X766" s="96"/>
      <c r="Y766" s="96"/>
      <c r="Z766" s="96"/>
      <c r="AA766" s="96"/>
      <c r="AB766" s="142"/>
      <c r="AC766" s="96"/>
      <c r="AD766" s="96"/>
      <c r="AE766" s="96"/>
      <c r="AF766" s="96"/>
      <c r="AG766" s="96"/>
      <c r="AH766" s="96"/>
    </row>
    <row r="767" spans="1:34" ht="15.75" customHeight="1">
      <c r="A767" s="96"/>
      <c r="B767" s="96"/>
      <c r="C767" s="96"/>
      <c r="D767" s="96"/>
      <c r="E767" s="96"/>
      <c r="F767" s="96"/>
      <c r="G767" s="141"/>
      <c r="H767" s="96"/>
      <c r="I767" s="96"/>
      <c r="J767" s="96"/>
      <c r="K767" s="96"/>
      <c r="L767" s="96"/>
      <c r="M767" s="96"/>
      <c r="N767" s="96"/>
      <c r="O767" s="96"/>
      <c r="P767" s="96"/>
      <c r="Q767" s="96"/>
      <c r="R767" s="96"/>
      <c r="S767" s="96"/>
      <c r="T767" s="142"/>
      <c r="U767" s="142"/>
      <c r="V767" s="96"/>
      <c r="W767" s="96"/>
      <c r="X767" s="96"/>
      <c r="Y767" s="96"/>
      <c r="Z767" s="96"/>
      <c r="AA767" s="96"/>
      <c r="AB767" s="142"/>
      <c r="AC767" s="96"/>
      <c r="AD767" s="96"/>
      <c r="AE767" s="96"/>
      <c r="AF767" s="96"/>
      <c r="AG767" s="96"/>
      <c r="AH767" s="96"/>
    </row>
    <row r="768" spans="1:34" ht="15.75" customHeight="1">
      <c r="A768" s="96"/>
      <c r="B768" s="96"/>
      <c r="C768" s="96"/>
      <c r="D768" s="96"/>
      <c r="E768" s="96"/>
      <c r="F768" s="96"/>
      <c r="G768" s="141"/>
      <c r="H768" s="96"/>
      <c r="I768" s="96"/>
      <c r="J768" s="96"/>
      <c r="K768" s="96"/>
      <c r="L768" s="96"/>
      <c r="M768" s="96"/>
      <c r="N768" s="96"/>
      <c r="O768" s="96"/>
      <c r="P768" s="96"/>
      <c r="Q768" s="96"/>
      <c r="R768" s="96"/>
      <c r="S768" s="96"/>
      <c r="T768" s="142"/>
      <c r="U768" s="142"/>
      <c r="V768" s="96"/>
      <c r="W768" s="96"/>
      <c r="X768" s="96"/>
      <c r="Y768" s="96"/>
      <c r="Z768" s="96"/>
      <c r="AA768" s="96"/>
      <c r="AB768" s="142"/>
      <c r="AC768" s="96"/>
      <c r="AD768" s="96"/>
      <c r="AE768" s="96"/>
      <c r="AF768" s="96"/>
      <c r="AG768" s="96"/>
      <c r="AH768" s="96"/>
    </row>
    <row r="769" spans="1:34" ht="15.75" customHeight="1">
      <c r="A769" s="96"/>
      <c r="B769" s="96"/>
      <c r="C769" s="96"/>
      <c r="D769" s="96"/>
      <c r="E769" s="96"/>
      <c r="F769" s="96"/>
      <c r="G769" s="141"/>
      <c r="H769" s="96"/>
      <c r="I769" s="96"/>
      <c r="J769" s="96"/>
      <c r="K769" s="96"/>
      <c r="L769" s="96"/>
      <c r="M769" s="96"/>
      <c r="N769" s="96"/>
      <c r="O769" s="96"/>
      <c r="P769" s="96"/>
      <c r="Q769" s="96"/>
      <c r="R769" s="96"/>
      <c r="S769" s="96"/>
      <c r="T769" s="142"/>
      <c r="U769" s="142"/>
      <c r="V769" s="96"/>
      <c r="W769" s="96"/>
      <c r="X769" s="96"/>
      <c r="Y769" s="96"/>
      <c r="Z769" s="96"/>
      <c r="AA769" s="96"/>
      <c r="AB769" s="142"/>
      <c r="AC769" s="96"/>
      <c r="AD769" s="96"/>
      <c r="AE769" s="96"/>
      <c r="AF769" s="96"/>
      <c r="AG769" s="96"/>
      <c r="AH769" s="96"/>
    </row>
    <row r="770" spans="1:34" ht="15.75" customHeight="1">
      <c r="A770" s="96"/>
      <c r="B770" s="96"/>
      <c r="C770" s="96"/>
      <c r="D770" s="96"/>
      <c r="E770" s="96"/>
      <c r="F770" s="96"/>
      <c r="G770" s="141"/>
      <c r="H770" s="96"/>
      <c r="I770" s="96"/>
      <c r="J770" s="96"/>
      <c r="K770" s="96"/>
      <c r="L770" s="96"/>
      <c r="M770" s="96"/>
      <c r="N770" s="96"/>
      <c r="O770" s="96"/>
      <c r="P770" s="96"/>
      <c r="Q770" s="96"/>
      <c r="R770" s="96"/>
      <c r="S770" s="96"/>
      <c r="T770" s="142"/>
      <c r="U770" s="142"/>
      <c r="V770" s="96"/>
      <c r="W770" s="96"/>
      <c r="X770" s="96"/>
      <c r="Y770" s="96"/>
      <c r="Z770" s="96"/>
      <c r="AA770" s="96"/>
      <c r="AB770" s="142"/>
      <c r="AC770" s="96"/>
      <c r="AD770" s="96"/>
      <c r="AE770" s="96"/>
      <c r="AF770" s="96"/>
      <c r="AG770" s="96"/>
      <c r="AH770" s="96"/>
    </row>
    <row r="771" spans="1:34" ht="15.75" customHeight="1">
      <c r="A771" s="96"/>
      <c r="B771" s="96"/>
      <c r="C771" s="96"/>
      <c r="D771" s="96"/>
      <c r="E771" s="96"/>
      <c r="F771" s="96"/>
      <c r="G771" s="141"/>
      <c r="H771" s="96"/>
      <c r="I771" s="96"/>
      <c r="J771" s="96"/>
      <c r="K771" s="96"/>
      <c r="L771" s="96"/>
      <c r="M771" s="96"/>
      <c r="N771" s="96"/>
      <c r="O771" s="96"/>
      <c r="P771" s="96"/>
      <c r="Q771" s="96"/>
      <c r="R771" s="96"/>
      <c r="S771" s="96"/>
      <c r="T771" s="142"/>
      <c r="U771" s="142"/>
      <c r="V771" s="96"/>
      <c r="W771" s="96"/>
      <c r="X771" s="96"/>
      <c r="Y771" s="96"/>
      <c r="Z771" s="96"/>
      <c r="AA771" s="96"/>
      <c r="AB771" s="142"/>
      <c r="AC771" s="96"/>
      <c r="AD771" s="96"/>
      <c r="AE771" s="96"/>
      <c r="AF771" s="96"/>
      <c r="AG771" s="96"/>
      <c r="AH771" s="96"/>
    </row>
    <row r="772" spans="1:34" ht="15.75" customHeight="1">
      <c r="A772" s="96"/>
      <c r="B772" s="96"/>
      <c r="C772" s="96"/>
      <c r="D772" s="96"/>
      <c r="E772" s="96"/>
      <c r="F772" s="96"/>
      <c r="G772" s="141"/>
      <c r="H772" s="96"/>
      <c r="I772" s="96"/>
      <c r="J772" s="96"/>
      <c r="K772" s="96"/>
      <c r="L772" s="96"/>
      <c r="M772" s="96"/>
      <c r="N772" s="96"/>
      <c r="O772" s="96"/>
      <c r="P772" s="96"/>
      <c r="Q772" s="96"/>
      <c r="R772" s="96"/>
      <c r="S772" s="96"/>
      <c r="T772" s="142"/>
      <c r="U772" s="142"/>
      <c r="V772" s="96"/>
      <c r="W772" s="96"/>
      <c r="X772" s="96"/>
      <c r="Y772" s="96"/>
      <c r="Z772" s="96"/>
      <c r="AA772" s="96"/>
      <c r="AB772" s="142"/>
      <c r="AC772" s="96"/>
      <c r="AD772" s="96"/>
      <c r="AE772" s="96"/>
      <c r="AF772" s="96"/>
      <c r="AG772" s="96"/>
      <c r="AH772" s="96"/>
    </row>
    <row r="773" spans="1:34" ht="15.75" customHeight="1">
      <c r="A773" s="96"/>
      <c r="B773" s="96"/>
      <c r="C773" s="96"/>
      <c r="D773" s="96"/>
      <c r="E773" s="96"/>
      <c r="F773" s="96"/>
      <c r="G773" s="141"/>
      <c r="H773" s="96"/>
      <c r="I773" s="96"/>
      <c r="J773" s="96"/>
      <c r="K773" s="96"/>
      <c r="L773" s="96"/>
      <c r="M773" s="96"/>
      <c r="N773" s="96"/>
      <c r="O773" s="96"/>
      <c r="P773" s="96"/>
      <c r="Q773" s="96"/>
      <c r="R773" s="96"/>
      <c r="S773" s="96"/>
      <c r="T773" s="142"/>
      <c r="U773" s="142"/>
      <c r="V773" s="96"/>
      <c r="W773" s="96"/>
      <c r="X773" s="96"/>
      <c r="Y773" s="96"/>
      <c r="Z773" s="96"/>
      <c r="AA773" s="96"/>
      <c r="AB773" s="142"/>
      <c r="AC773" s="96"/>
      <c r="AD773" s="96"/>
      <c r="AE773" s="96"/>
      <c r="AF773" s="96"/>
      <c r="AG773" s="96"/>
      <c r="AH773" s="96"/>
    </row>
    <row r="774" spans="1:34" ht="15.75" customHeight="1">
      <c r="A774" s="96"/>
      <c r="B774" s="96"/>
      <c r="C774" s="96"/>
      <c r="D774" s="96"/>
      <c r="E774" s="96"/>
      <c r="F774" s="96"/>
      <c r="G774" s="141"/>
      <c r="H774" s="96"/>
      <c r="I774" s="96"/>
      <c r="J774" s="96"/>
      <c r="K774" s="96"/>
      <c r="L774" s="96"/>
      <c r="M774" s="96"/>
      <c r="N774" s="96"/>
      <c r="O774" s="96"/>
      <c r="P774" s="96"/>
      <c r="Q774" s="96"/>
      <c r="R774" s="96"/>
      <c r="S774" s="96"/>
      <c r="T774" s="142"/>
      <c r="U774" s="142"/>
      <c r="V774" s="96"/>
      <c r="W774" s="96"/>
      <c r="X774" s="96"/>
      <c r="Y774" s="96"/>
      <c r="Z774" s="96"/>
      <c r="AA774" s="96"/>
      <c r="AB774" s="142"/>
      <c r="AC774" s="96"/>
      <c r="AD774" s="96"/>
      <c r="AE774" s="96"/>
      <c r="AF774" s="96"/>
      <c r="AG774" s="96"/>
      <c r="AH774" s="96"/>
    </row>
    <row r="775" spans="1:34" ht="15.75" customHeight="1">
      <c r="A775" s="96"/>
      <c r="B775" s="96"/>
      <c r="C775" s="96"/>
      <c r="D775" s="96"/>
      <c r="E775" s="96"/>
      <c r="F775" s="96"/>
      <c r="G775" s="141"/>
      <c r="H775" s="96"/>
      <c r="I775" s="96"/>
      <c r="J775" s="96"/>
      <c r="K775" s="96"/>
      <c r="L775" s="96"/>
      <c r="M775" s="96"/>
      <c r="N775" s="96"/>
      <c r="O775" s="96"/>
      <c r="P775" s="96"/>
      <c r="Q775" s="96"/>
      <c r="R775" s="96"/>
      <c r="S775" s="96"/>
      <c r="T775" s="142"/>
      <c r="U775" s="142"/>
      <c r="V775" s="96"/>
      <c r="W775" s="96"/>
      <c r="X775" s="96"/>
      <c r="Y775" s="96"/>
      <c r="Z775" s="96"/>
      <c r="AA775" s="96"/>
      <c r="AB775" s="142"/>
      <c r="AC775" s="96"/>
      <c r="AD775" s="96"/>
      <c r="AE775" s="96"/>
      <c r="AF775" s="96"/>
      <c r="AG775" s="96"/>
      <c r="AH775" s="96"/>
    </row>
    <row r="776" spans="1:34" ht="15.75" customHeight="1">
      <c r="A776" s="96"/>
      <c r="B776" s="96"/>
      <c r="C776" s="96"/>
      <c r="D776" s="96"/>
      <c r="E776" s="96"/>
      <c r="F776" s="96"/>
      <c r="G776" s="141"/>
      <c r="H776" s="96"/>
      <c r="I776" s="96"/>
      <c r="J776" s="96"/>
      <c r="K776" s="96"/>
      <c r="L776" s="96"/>
      <c r="M776" s="96"/>
      <c r="N776" s="96"/>
      <c r="O776" s="96"/>
      <c r="P776" s="96"/>
      <c r="Q776" s="96"/>
      <c r="R776" s="96"/>
      <c r="S776" s="96"/>
      <c r="T776" s="142"/>
      <c r="U776" s="142"/>
      <c r="V776" s="96"/>
      <c r="W776" s="96"/>
      <c r="X776" s="96"/>
      <c r="Y776" s="96"/>
      <c r="Z776" s="96"/>
      <c r="AA776" s="96"/>
      <c r="AB776" s="142"/>
      <c r="AC776" s="96"/>
      <c r="AD776" s="96"/>
      <c r="AE776" s="96"/>
      <c r="AF776" s="96"/>
      <c r="AG776" s="96"/>
      <c r="AH776" s="96"/>
    </row>
    <row r="777" spans="1:34" ht="15.75" customHeight="1">
      <c r="A777" s="96"/>
      <c r="B777" s="96"/>
      <c r="C777" s="96"/>
      <c r="D777" s="96"/>
      <c r="E777" s="96"/>
      <c r="F777" s="96"/>
      <c r="G777" s="141"/>
      <c r="H777" s="96"/>
      <c r="I777" s="96"/>
      <c r="J777" s="96"/>
      <c r="K777" s="96"/>
      <c r="L777" s="96"/>
      <c r="M777" s="96"/>
      <c r="N777" s="96"/>
      <c r="O777" s="96"/>
      <c r="P777" s="96"/>
      <c r="Q777" s="96"/>
      <c r="R777" s="96"/>
      <c r="S777" s="96"/>
      <c r="T777" s="142"/>
      <c r="U777" s="142"/>
      <c r="V777" s="96"/>
      <c r="W777" s="96"/>
      <c r="X777" s="96"/>
      <c r="Y777" s="96"/>
      <c r="Z777" s="96"/>
      <c r="AA777" s="96"/>
      <c r="AB777" s="142"/>
      <c r="AC777" s="96"/>
      <c r="AD777" s="96"/>
      <c r="AE777" s="96"/>
      <c r="AF777" s="96"/>
      <c r="AG777" s="96"/>
      <c r="AH777" s="96"/>
    </row>
    <row r="778" spans="1:34" ht="15.75" customHeight="1">
      <c r="A778" s="96"/>
      <c r="B778" s="96"/>
      <c r="C778" s="96"/>
      <c r="D778" s="96"/>
      <c r="E778" s="96"/>
      <c r="F778" s="96"/>
      <c r="G778" s="141"/>
      <c r="H778" s="96"/>
      <c r="I778" s="96"/>
      <c r="J778" s="96"/>
      <c r="K778" s="96"/>
      <c r="L778" s="96"/>
      <c r="M778" s="96"/>
      <c r="N778" s="96"/>
      <c r="O778" s="96"/>
      <c r="P778" s="96"/>
      <c r="Q778" s="96"/>
      <c r="R778" s="96"/>
      <c r="S778" s="96"/>
      <c r="T778" s="142"/>
      <c r="U778" s="142"/>
      <c r="V778" s="96"/>
      <c r="W778" s="96"/>
      <c r="X778" s="96"/>
      <c r="Y778" s="96"/>
      <c r="Z778" s="96"/>
      <c r="AA778" s="96"/>
      <c r="AB778" s="142"/>
      <c r="AC778" s="96"/>
      <c r="AD778" s="96"/>
      <c r="AE778" s="96"/>
      <c r="AF778" s="96"/>
      <c r="AG778" s="96"/>
      <c r="AH778" s="96"/>
    </row>
    <row r="779" spans="1:34" ht="15.75" customHeight="1">
      <c r="A779" s="96"/>
      <c r="B779" s="96"/>
      <c r="C779" s="96"/>
      <c r="D779" s="96"/>
      <c r="E779" s="96"/>
      <c r="F779" s="96"/>
      <c r="G779" s="141"/>
      <c r="H779" s="96"/>
      <c r="I779" s="96"/>
      <c r="J779" s="96"/>
      <c r="K779" s="96"/>
      <c r="L779" s="96"/>
      <c r="M779" s="96"/>
      <c r="N779" s="96"/>
      <c r="O779" s="96"/>
      <c r="P779" s="96"/>
      <c r="Q779" s="96"/>
      <c r="R779" s="96"/>
      <c r="S779" s="96"/>
      <c r="T779" s="142"/>
      <c r="U779" s="142"/>
      <c r="V779" s="96"/>
      <c r="W779" s="96"/>
      <c r="X779" s="96"/>
      <c r="Y779" s="96"/>
      <c r="Z779" s="96"/>
      <c r="AA779" s="96"/>
      <c r="AB779" s="142"/>
      <c r="AC779" s="96"/>
      <c r="AD779" s="96"/>
      <c r="AE779" s="96"/>
      <c r="AF779" s="96"/>
      <c r="AG779" s="96"/>
      <c r="AH779" s="96"/>
    </row>
    <row r="780" spans="1:34" ht="15.75" customHeight="1">
      <c r="A780" s="96"/>
      <c r="B780" s="96"/>
      <c r="C780" s="96"/>
      <c r="D780" s="96"/>
      <c r="E780" s="96"/>
      <c r="F780" s="96"/>
      <c r="G780" s="141"/>
      <c r="H780" s="96"/>
      <c r="I780" s="96"/>
      <c r="J780" s="96"/>
      <c r="K780" s="96"/>
      <c r="L780" s="96"/>
      <c r="M780" s="96"/>
      <c r="N780" s="96"/>
      <c r="O780" s="96"/>
      <c r="P780" s="96"/>
      <c r="Q780" s="96"/>
      <c r="R780" s="96"/>
      <c r="S780" s="96"/>
      <c r="T780" s="142"/>
      <c r="U780" s="142"/>
      <c r="V780" s="96"/>
      <c r="W780" s="96"/>
      <c r="X780" s="96"/>
      <c r="Y780" s="96"/>
      <c r="Z780" s="96"/>
      <c r="AA780" s="96"/>
      <c r="AB780" s="142"/>
      <c r="AC780" s="96"/>
      <c r="AD780" s="96"/>
      <c r="AE780" s="96"/>
      <c r="AF780" s="96"/>
      <c r="AG780" s="96"/>
      <c r="AH780" s="96"/>
    </row>
    <row r="781" spans="1:34" ht="15.75" customHeight="1">
      <c r="A781" s="96"/>
      <c r="B781" s="96"/>
      <c r="C781" s="96"/>
      <c r="D781" s="96"/>
      <c r="E781" s="96"/>
      <c r="F781" s="96"/>
      <c r="G781" s="141"/>
      <c r="H781" s="96"/>
      <c r="I781" s="96"/>
      <c r="J781" s="96"/>
      <c r="K781" s="96"/>
      <c r="L781" s="96"/>
      <c r="M781" s="96"/>
      <c r="N781" s="96"/>
      <c r="O781" s="96"/>
      <c r="P781" s="96"/>
      <c r="Q781" s="96"/>
      <c r="R781" s="96"/>
      <c r="S781" s="96"/>
      <c r="T781" s="142"/>
      <c r="U781" s="142"/>
      <c r="V781" s="96"/>
      <c r="W781" s="96"/>
      <c r="X781" s="96"/>
      <c r="Y781" s="96"/>
      <c r="Z781" s="96"/>
      <c r="AA781" s="96"/>
      <c r="AB781" s="142"/>
      <c r="AC781" s="96"/>
      <c r="AD781" s="96"/>
      <c r="AE781" s="96"/>
      <c r="AF781" s="96"/>
      <c r="AG781" s="96"/>
      <c r="AH781" s="96"/>
    </row>
    <row r="782" spans="1:34" ht="15.75" customHeight="1">
      <c r="A782" s="96"/>
      <c r="B782" s="96"/>
      <c r="C782" s="96"/>
      <c r="D782" s="96"/>
      <c r="E782" s="96"/>
      <c r="F782" s="96"/>
      <c r="G782" s="141"/>
      <c r="H782" s="96"/>
      <c r="I782" s="96"/>
      <c r="J782" s="96"/>
      <c r="K782" s="96"/>
      <c r="L782" s="96"/>
      <c r="M782" s="96"/>
      <c r="N782" s="96"/>
      <c r="O782" s="96"/>
      <c r="P782" s="96"/>
      <c r="Q782" s="96"/>
      <c r="R782" s="96"/>
      <c r="S782" s="96"/>
      <c r="T782" s="142"/>
      <c r="U782" s="142"/>
      <c r="V782" s="96"/>
      <c r="W782" s="96"/>
      <c r="X782" s="96"/>
      <c r="Y782" s="96"/>
      <c r="Z782" s="96"/>
      <c r="AA782" s="96"/>
      <c r="AB782" s="142"/>
      <c r="AC782" s="96"/>
      <c r="AD782" s="96"/>
      <c r="AE782" s="96"/>
      <c r="AF782" s="96"/>
      <c r="AG782" s="96"/>
      <c r="AH782" s="96"/>
    </row>
    <row r="783" spans="1:34" ht="15.75" customHeight="1">
      <c r="A783" s="96"/>
      <c r="B783" s="96"/>
      <c r="C783" s="96"/>
      <c r="D783" s="96"/>
      <c r="E783" s="96"/>
      <c r="F783" s="96"/>
      <c r="G783" s="141"/>
      <c r="H783" s="96"/>
      <c r="I783" s="96"/>
      <c r="J783" s="96"/>
      <c r="K783" s="96"/>
      <c r="L783" s="96"/>
      <c r="M783" s="96"/>
      <c r="N783" s="96"/>
      <c r="O783" s="96"/>
      <c r="P783" s="96"/>
      <c r="Q783" s="96"/>
      <c r="R783" s="96"/>
      <c r="S783" s="96"/>
      <c r="T783" s="142"/>
      <c r="U783" s="142"/>
      <c r="V783" s="96"/>
      <c r="W783" s="96"/>
      <c r="X783" s="96"/>
      <c r="Y783" s="96"/>
      <c r="Z783" s="96"/>
      <c r="AA783" s="96"/>
      <c r="AB783" s="142"/>
      <c r="AC783" s="96"/>
      <c r="AD783" s="96"/>
      <c r="AE783" s="96"/>
      <c r="AF783" s="96"/>
      <c r="AG783" s="96"/>
      <c r="AH783" s="96"/>
    </row>
    <row r="784" spans="1:34" ht="15.75" customHeight="1">
      <c r="A784" s="96"/>
      <c r="B784" s="96"/>
      <c r="C784" s="96"/>
      <c r="D784" s="96"/>
      <c r="E784" s="96"/>
      <c r="F784" s="96"/>
      <c r="G784" s="141"/>
      <c r="H784" s="96"/>
      <c r="I784" s="96"/>
      <c r="J784" s="96"/>
      <c r="K784" s="96"/>
      <c r="L784" s="96"/>
      <c r="M784" s="96"/>
      <c r="N784" s="96"/>
      <c r="O784" s="96"/>
      <c r="P784" s="96"/>
      <c r="Q784" s="96"/>
      <c r="R784" s="96"/>
      <c r="S784" s="96"/>
      <c r="T784" s="142"/>
      <c r="U784" s="142"/>
      <c r="V784" s="96"/>
      <c r="W784" s="96"/>
      <c r="X784" s="96"/>
      <c r="Y784" s="96"/>
      <c r="Z784" s="96"/>
      <c r="AA784" s="96"/>
      <c r="AB784" s="142"/>
      <c r="AC784" s="96"/>
      <c r="AD784" s="96"/>
      <c r="AE784" s="96"/>
      <c r="AF784" s="96"/>
      <c r="AG784" s="96"/>
      <c r="AH784" s="96"/>
    </row>
    <row r="785" spans="1:34" ht="15.75" customHeight="1">
      <c r="A785" s="96"/>
      <c r="B785" s="96"/>
      <c r="C785" s="96"/>
      <c r="D785" s="96"/>
      <c r="E785" s="96"/>
      <c r="F785" s="96"/>
      <c r="G785" s="141"/>
      <c r="H785" s="96"/>
      <c r="I785" s="96"/>
      <c r="J785" s="96"/>
      <c r="K785" s="96"/>
      <c r="L785" s="96"/>
      <c r="M785" s="96"/>
      <c r="N785" s="96"/>
      <c r="O785" s="96"/>
      <c r="P785" s="96"/>
      <c r="Q785" s="96"/>
      <c r="R785" s="96"/>
      <c r="S785" s="96"/>
      <c r="T785" s="142"/>
      <c r="U785" s="142"/>
      <c r="V785" s="96"/>
      <c r="W785" s="96"/>
      <c r="X785" s="96"/>
      <c r="Y785" s="96"/>
      <c r="Z785" s="96"/>
      <c r="AA785" s="96"/>
      <c r="AB785" s="142"/>
      <c r="AC785" s="96"/>
      <c r="AD785" s="96"/>
      <c r="AE785" s="96"/>
      <c r="AF785" s="96"/>
      <c r="AG785" s="96"/>
      <c r="AH785" s="96"/>
    </row>
    <row r="786" spans="1:34" ht="15.75" customHeight="1">
      <c r="A786" s="96"/>
      <c r="B786" s="96"/>
      <c r="C786" s="96"/>
      <c r="D786" s="96"/>
      <c r="E786" s="96"/>
      <c r="F786" s="96"/>
      <c r="G786" s="141"/>
      <c r="H786" s="96"/>
      <c r="I786" s="96"/>
      <c r="J786" s="96"/>
      <c r="K786" s="96"/>
      <c r="L786" s="96"/>
      <c r="M786" s="96"/>
      <c r="N786" s="96"/>
      <c r="O786" s="96"/>
      <c r="P786" s="96"/>
      <c r="Q786" s="96"/>
      <c r="R786" s="96"/>
      <c r="S786" s="96"/>
      <c r="T786" s="142"/>
      <c r="U786" s="142"/>
      <c r="V786" s="96"/>
      <c r="W786" s="96"/>
      <c r="X786" s="96"/>
      <c r="Y786" s="96"/>
      <c r="Z786" s="96"/>
      <c r="AA786" s="96"/>
      <c r="AB786" s="142"/>
      <c r="AC786" s="96"/>
      <c r="AD786" s="96"/>
      <c r="AE786" s="96"/>
      <c r="AF786" s="96"/>
      <c r="AG786" s="96"/>
      <c r="AH786" s="96"/>
    </row>
    <row r="787" spans="1:34" ht="15.75" customHeight="1">
      <c r="A787" s="96"/>
      <c r="B787" s="96"/>
      <c r="C787" s="96"/>
      <c r="D787" s="96"/>
      <c r="E787" s="96"/>
      <c r="F787" s="96"/>
      <c r="G787" s="141"/>
      <c r="H787" s="96"/>
      <c r="I787" s="96"/>
      <c r="J787" s="96"/>
      <c r="K787" s="96"/>
      <c r="L787" s="96"/>
      <c r="M787" s="96"/>
      <c r="N787" s="96"/>
      <c r="O787" s="96"/>
      <c r="P787" s="96"/>
      <c r="Q787" s="96"/>
      <c r="R787" s="96"/>
      <c r="S787" s="96"/>
      <c r="T787" s="142"/>
      <c r="U787" s="142"/>
      <c r="V787" s="96"/>
      <c r="W787" s="96"/>
      <c r="X787" s="96"/>
      <c r="Y787" s="96"/>
      <c r="Z787" s="96"/>
      <c r="AA787" s="96"/>
      <c r="AB787" s="142"/>
      <c r="AC787" s="96"/>
      <c r="AD787" s="96"/>
      <c r="AE787" s="96"/>
      <c r="AF787" s="96"/>
      <c r="AG787" s="96"/>
      <c r="AH787" s="96"/>
    </row>
    <row r="788" spans="1:34" ht="15.75" customHeight="1">
      <c r="A788" s="96"/>
      <c r="B788" s="96"/>
      <c r="C788" s="96"/>
      <c r="D788" s="96"/>
      <c r="E788" s="96"/>
      <c r="F788" s="96"/>
      <c r="G788" s="141"/>
      <c r="H788" s="96"/>
      <c r="I788" s="96"/>
      <c r="J788" s="96"/>
      <c r="K788" s="96"/>
      <c r="L788" s="96"/>
      <c r="M788" s="96"/>
      <c r="N788" s="96"/>
      <c r="O788" s="96"/>
      <c r="P788" s="96"/>
      <c r="Q788" s="96"/>
      <c r="R788" s="96"/>
      <c r="S788" s="96"/>
      <c r="T788" s="142"/>
      <c r="U788" s="142"/>
      <c r="V788" s="96"/>
      <c r="W788" s="96"/>
      <c r="X788" s="96"/>
      <c r="Y788" s="96"/>
      <c r="Z788" s="96"/>
      <c r="AA788" s="96"/>
      <c r="AB788" s="142"/>
      <c r="AC788" s="96"/>
      <c r="AD788" s="96"/>
      <c r="AE788" s="96"/>
      <c r="AF788" s="96"/>
      <c r="AG788" s="96"/>
      <c r="AH788" s="96"/>
    </row>
    <row r="789" spans="1:34" ht="15.75" customHeight="1">
      <c r="A789" s="96"/>
      <c r="B789" s="96"/>
      <c r="C789" s="96"/>
      <c r="D789" s="96"/>
      <c r="E789" s="96"/>
      <c r="F789" s="96"/>
      <c r="G789" s="141"/>
      <c r="H789" s="96"/>
      <c r="I789" s="96"/>
      <c r="J789" s="96"/>
      <c r="K789" s="96"/>
      <c r="L789" s="96"/>
      <c r="M789" s="96"/>
      <c r="N789" s="96"/>
      <c r="O789" s="96"/>
      <c r="P789" s="96"/>
      <c r="Q789" s="96"/>
      <c r="R789" s="96"/>
      <c r="S789" s="96"/>
      <c r="T789" s="142"/>
      <c r="U789" s="142"/>
      <c r="V789" s="96"/>
      <c r="W789" s="96"/>
      <c r="X789" s="96"/>
      <c r="Y789" s="96"/>
      <c r="Z789" s="96"/>
      <c r="AA789" s="96"/>
      <c r="AB789" s="142"/>
      <c r="AC789" s="96"/>
      <c r="AD789" s="96"/>
      <c r="AE789" s="96"/>
      <c r="AF789" s="96"/>
      <c r="AG789" s="96"/>
      <c r="AH789" s="96"/>
    </row>
    <row r="790" spans="1:34" ht="15.75" customHeight="1">
      <c r="A790" s="96"/>
      <c r="B790" s="96"/>
      <c r="C790" s="96"/>
      <c r="D790" s="96"/>
      <c r="E790" s="96"/>
      <c r="F790" s="96"/>
      <c r="G790" s="141"/>
      <c r="H790" s="96"/>
      <c r="I790" s="96"/>
      <c r="J790" s="96"/>
      <c r="K790" s="96"/>
      <c r="L790" s="96"/>
      <c r="M790" s="96"/>
      <c r="N790" s="96"/>
      <c r="O790" s="96"/>
      <c r="P790" s="96"/>
      <c r="Q790" s="96"/>
      <c r="R790" s="96"/>
      <c r="S790" s="96"/>
      <c r="T790" s="142"/>
      <c r="U790" s="142"/>
      <c r="V790" s="96"/>
      <c r="W790" s="96"/>
      <c r="X790" s="96"/>
      <c r="Y790" s="96"/>
      <c r="Z790" s="96"/>
      <c r="AA790" s="96"/>
      <c r="AB790" s="142"/>
      <c r="AC790" s="96"/>
      <c r="AD790" s="96"/>
      <c r="AE790" s="96"/>
      <c r="AF790" s="96"/>
      <c r="AG790" s="96"/>
      <c r="AH790" s="96"/>
    </row>
    <row r="791" spans="1:34" ht="15.75" customHeight="1">
      <c r="A791" s="96"/>
      <c r="B791" s="96"/>
      <c r="C791" s="96"/>
      <c r="D791" s="96"/>
      <c r="E791" s="96"/>
      <c r="F791" s="96"/>
      <c r="G791" s="141"/>
      <c r="H791" s="96"/>
      <c r="I791" s="96"/>
      <c r="J791" s="96"/>
      <c r="K791" s="96"/>
      <c r="L791" s="96"/>
      <c r="M791" s="96"/>
      <c r="N791" s="96"/>
      <c r="O791" s="96"/>
      <c r="P791" s="96"/>
      <c r="Q791" s="96"/>
      <c r="R791" s="96"/>
      <c r="S791" s="96"/>
      <c r="T791" s="142"/>
      <c r="U791" s="142"/>
      <c r="V791" s="96"/>
      <c r="W791" s="96"/>
      <c r="X791" s="96"/>
      <c r="Y791" s="96"/>
      <c r="Z791" s="96"/>
      <c r="AA791" s="96"/>
      <c r="AB791" s="142"/>
      <c r="AC791" s="96"/>
      <c r="AD791" s="96"/>
      <c r="AE791" s="96"/>
      <c r="AF791" s="96"/>
      <c r="AG791" s="96"/>
      <c r="AH791" s="96"/>
    </row>
    <row r="792" spans="1:34" ht="15.75" customHeight="1">
      <c r="A792" s="96"/>
      <c r="B792" s="96"/>
      <c r="C792" s="96"/>
      <c r="D792" s="96"/>
      <c r="E792" s="96"/>
      <c r="F792" s="96"/>
      <c r="G792" s="141"/>
      <c r="H792" s="96"/>
      <c r="I792" s="96"/>
      <c r="J792" s="96"/>
      <c r="K792" s="96"/>
      <c r="L792" s="96"/>
      <c r="M792" s="96"/>
      <c r="N792" s="96"/>
      <c r="O792" s="96"/>
      <c r="P792" s="96"/>
      <c r="Q792" s="96"/>
      <c r="R792" s="96"/>
      <c r="S792" s="96"/>
      <c r="T792" s="142"/>
      <c r="U792" s="142"/>
      <c r="V792" s="96"/>
      <c r="W792" s="96"/>
      <c r="X792" s="96"/>
      <c r="Y792" s="96"/>
      <c r="Z792" s="96"/>
      <c r="AA792" s="96"/>
      <c r="AB792" s="142"/>
      <c r="AC792" s="96"/>
      <c r="AD792" s="96"/>
      <c r="AE792" s="96"/>
      <c r="AF792" s="96"/>
      <c r="AG792" s="96"/>
      <c r="AH792" s="96"/>
    </row>
    <row r="793" spans="1:34" ht="15.75" customHeight="1">
      <c r="A793" s="96"/>
      <c r="B793" s="96"/>
      <c r="C793" s="96"/>
      <c r="D793" s="96"/>
      <c r="E793" s="96"/>
      <c r="F793" s="96"/>
      <c r="G793" s="141"/>
      <c r="H793" s="96"/>
      <c r="I793" s="96"/>
      <c r="J793" s="96"/>
      <c r="K793" s="96"/>
      <c r="L793" s="96"/>
      <c r="M793" s="96"/>
      <c r="N793" s="96"/>
      <c r="O793" s="96"/>
      <c r="P793" s="96"/>
      <c r="Q793" s="96"/>
      <c r="R793" s="96"/>
      <c r="S793" s="96"/>
      <c r="T793" s="142"/>
      <c r="U793" s="142"/>
      <c r="V793" s="96"/>
      <c r="W793" s="96"/>
      <c r="X793" s="96"/>
      <c r="Y793" s="96"/>
      <c r="Z793" s="96"/>
      <c r="AA793" s="96"/>
      <c r="AB793" s="142"/>
      <c r="AC793" s="96"/>
      <c r="AD793" s="96"/>
      <c r="AE793" s="96"/>
      <c r="AF793" s="96"/>
      <c r="AG793" s="96"/>
      <c r="AH793" s="96"/>
    </row>
    <row r="794" spans="1:34" ht="15.75" customHeight="1">
      <c r="A794" s="96"/>
      <c r="B794" s="96"/>
      <c r="C794" s="96"/>
      <c r="D794" s="96"/>
      <c r="E794" s="96"/>
      <c r="F794" s="96"/>
      <c r="G794" s="141"/>
      <c r="H794" s="96"/>
      <c r="I794" s="96"/>
      <c r="J794" s="96"/>
      <c r="K794" s="96"/>
      <c r="L794" s="96"/>
      <c r="M794" s="96"/>
      <c r="N794" s="96"/>
      <c r="O794" s="96"/>
      <c r="P794" s="96"/>
      <c r="Q794" s="96"/>
      <c r="R794" s="96"/>
      <c r="S794" s="96"/>
      <c r="T794" s="142"/>
      <c r="U794" s="142"/>
      <c r="V794" s="96"/>
      <c r="W794" s="96"/>
      <c r="X794" s="96"/>
      <c r="Y794" s="96"/>
      <c r="Z794" s="96"/>
      <c r="AA794" s="96"/>
      <c r="AB794" s="142"/>
      <c r="AC794" s="96"/>
      <c r="AD794" s="96"/>
      <c r="AE794" s="96"/>
      <c r="AF794" s="96"/>
      <c r="AG794" s="96"/>
      <c r="AH794" s="96"/>
    </row>
    <row r="795" spans="1:34" ht="15.75" customHeight="1">
      <c r="A795" s="96"/>
      <c r="B795" s="96"/>
      <c r="C795" s="96"/>
      <c r="D795" s="96"/>
      <c r="E795" s="96"/>
      <c r="F795" s="96"/>
      <c r="G795" s="141"/>
      <c r="H795" s="96"/>
      <c r="I795" s="96"/>
      <c r="J795" s="96"/>
      <c r="K795" s="96"/>
      <c r="L795" s="96"/>
      <c r="M795" s="96"/>
      <c r="N795" s="96"/>
      <c r="O795" s="96"/>
      <c r="P795" s="96"/>
      <c r="Q795" s="96"/>
      <c r="R795" s="96"/>
      <c r="S795" s="96"/>
      <c r="T795" s="142"/>
      <c r="U795" s="142"/>
      <c r="V795" s="96"/>
      <c r="W795" s="96"/>
      <c r="X795" s="96"/>
      <c r="Y795" s="96"/>
      <c r="Z795" s="96"/>
      <c r="AA795" s="96"/>
      <c r="AB795" s="142"/>
      <c r="AC795" s="96"/>
      <c r="AD795" s="96"/>
      <c r="AE795" s="96"/>
      <c r="AF795" s="96"/>
      <c r="AG795" s="96"/>
      <c r="AH795" s="96"/>
    </row>
    <row r="796" spans="1:34" ht="15.75" customHeight="1">
      <c r="A796" s="96"/>
      <c r="B796" s="96"/>
      <c r="C796" s="96"/>
      <c r="D796" s="96"/>
      <c r="E796" s="96"/>
      <c r="F796" s="96"/>
      <c r="G796" s="141"/>
      <c r="H796" s="96"/>
      <c r="I796" s="96"/>
      <c r="J796" s="96"/>
      <c r="K796" s="96"/>
      <c r="L796" s="96"/>
      <c r="M796" s="96"/>
      <c r="N796" s="96"/>
      <c r="O796" s="96"/>
      <c r="P796" s="96"/>
      <c r="Q796" s="96"/>
      <c r="R796" s="96"/>
      <c r="S796" s="96"/>
      <c r="T796" s="142"/>
      <c r="U796" s="142"/>
      <c r="V796" s="96"/>
      <c r="W796" s="96"/>
      <c r="X796" s="96"/>
      <c r="Y796" s="96"/>
      <c r="Z796" s="96"/>
      <c r="AA796" s="96"/>
      <c r="AB796" s="142"/>
      <c r="AC796" s="96"/>
      <c r="AD796" s="96"/>
      <c r="AE796" s="96"/>
      <c r="AF796" s="96"/>
      <c r="AG796" s="96"/>
      <c r="AH796" s="96"/>
    </row>
    <row r="797" spans="1:34" ht="15.75" customHeight="1">
      <c r="A797" s="96"/>
      <c r="B797" s="96"/>
      <c r="C797" s="96"/>
      <c r="D797" s="96"/>
      <c r="E797" s="96"/>
      <c r="F797" s="96"/>
      <c r="G797" s="141"/>
      <c r="H797" s="96"/>
      <c r="I797" s="96"/>
      <c r="J797" s="96"/>
      <c r="K797" s="96"/>
      <c r="L797" s="96"/>
      <c r="M797" s="96"/>
      <c r="N797" s="96"/>
      <c r="O797" s="96"/>
      <c r="P797" s="96"/>
      <c r="Q797" s="96"/>
      <c r="R797" s="96"/>
      <c r="S797" s="96"/>
      <c r="T797" s="142"/>
      <c r="U797" s="142"/>
      <c r="V797" s="96"/>
      <c r="W797" s="96"/>
      <c r="X797" s="96"/>
      <c r="Y797" s="96"/>
      <c r="Z797" s="96"/>
      <c r="AA797" s="96"/>
      <c r="AB797" s="142"/>
      <c r="AC797" s="96"/>
      <c r="AD797" s="96"/>
      <c r="AE797" s="96"/>
      <c r="AF797" s="96"/>
      <c r="AG797" s="96"/>
      <c r="AH797" s="96"/>
    </row>
    <row r="798" spans="1:34" ht="15.75" customHeight="1">
      <c r="A798" s="96"/>
      <c r="B798" s="96"/>
      <c r="C798" s="96"/>
      <c r="D798" s="96"/>
      <c r="E798" s="96"/>
      <c r="F798" s="96"/>
      <c r="G798" s="141"/>
      <c r="H798" s="96"/>
      <c r="I798" s="96"/>
      <c r="J798" s="96"/>
      <c r="K798" s="96"/>
      <c r="L798" s="96"/>
      <c r="M798" s="96"/>
      <c r="N798" s="96"/>
      <c r="O798" s="96"/>
      <c r="P798" s="96"/>
      <c r="Q798" s="96"/>
      <c r="R798" s="96"/>
      <c r="S798" s="96"/>
      <c r="T798" s="142"/>
      <c r="U798" s="142"/>
      <c r="V798" s="96"/>
      <c r="W798" s="96"/>
      <c r="X798" s="96"/>
      <c r="Y798" s="96"/>
      <c r="Z798" s="96"/>
      <c r="AA798" s="96"/>
      <c r="AB798" s="142"/>
      <c r="AC798" s="96"/>
      <c r="AD798" s="96"/>
      <c r="AE798" s="96"/>
      <c r="AF798" s="96"/>
      <c r="AG798" s="96"/>
      <c r="AH798" s="96"/>
    </row>
    <row r="799" spans="1:34" ht="15.75" customHeight="1">
      <c r="A799" s="96"/>
      <c r="B799" s="96"/>
      <c r="C799" s="96"/>
      <c r="D799" s="96"/>
      <c r="E799" s="96"/>
      <c r="F799" s="96"/>
      <c r="G799" s="141"/>
      <c r="H799" s="96"/>
      <c r="I799" s="96"/>
      <c r="J799" s="96"/>
      <c r="K799" s="96"/>
      <c r="L799" s="96"/>
      <c r="M799" s="96"/>
      <c r="N799" s="96"/>
      <c r="O799" s="96"/>
      <c r="P799" s="96"/>
      <c r="Q799" s="96"/>
      <c r="R799" s="96"/>
      <c r="S799" s="96"/>
      <c r="T799" s="142"/>
      <c r="U799" s="142"/>
      <c r="V799" s="96"/>
      <c r="W799" s="96"/>
      <c r="X799" s="96"/>
      <c r="Y799" s="96"/>
      <c r="Z799" s="96"/>
      <c r="AA799" s="96"/>
      <c r="AB799" s="142"/>
      <c r="AC799" s="96"/>
      <c r="AD799" s="96"/>
      <c r="AE799" s="96"/>
      <c r="AF799" s="96"/>
      <c r="AG799" s="96"/>
      <c r="AH799" s="96"/>
    </row>
    <row r="800" spans="1:34" ht="15.75" customHeight="1">
      <c r="A800" s="96"/>
      <c r="B800" s="96"/>
      <c r="C800" s="96"/>
      <c r="D800" s="96"/>
      <c r="E800" s="96"/>
      <c r="F800" s="96"/>
      <c r="G800" s="141"/>
      <c r="H800" s="96"/>
      <c r="I800" s="96"/>
      <c r="J800" s="96"/>
      <c r="K800" s="96"/>
      <c r="L800" s="96"/>
      <c r="M800" s="96"/>
      <c r="N800" s="96"/>
      <c r="O800" s="96"/>
      <c r="P800" s="96"/>
      <c r="Q800" s="96"/>
      <c r="R800" s="96"/>
      <c r="S800" s="96"/>
      <c r="T800" s="142"/>
      <c r="U800" s="142"/>
      <c r="V800" s="96"/>
      <c r="W800" s="96"/>
      <c r="X800" s="96"/>
      <c r="Y800" s="96"/>
      <c r="Z800" s="96"/>
      <c r="AA800" s="96"/>
      <c r="AB800" s="142"/>
      <c r="AC800" s="96"/>
      <c r="AD800" s="96"/>
      <c r="AE800" s="96"/>
      <c r="AF800" s="96"/>
      <c r="AG800" s="96"/>
      <c r="AH800" s="96"/>
    </row>
    <row r="801" spans="1:34" ht="15.75" customHeight="1">
      <c r="A801" s="96"/>
      <c r="B801" s="96"/>
      <c r="C801" s="96"/>
      <c r="D801" s="96"/>
      <c r="E801" s="96"/>
      <c r="F801" s="96"/>
      <c r="G801" s="141"/>
      <c r="H801" s="96"/>
      <c r="I801" s="96"/>
      <c r="J801" s="96"/>
      <c r="K801" s="96"/>
      <c r="L801" s="96"/>
      <c r="M801" s="96"/>
      <c r="N801" s="96"/>
      <c r="O801" s="96"/>
      <c r="P801" s="96"/>
      <c r="Q801" s="96"/>
      <c r="R801" s="96"/>
      <c r="S801" s="96"/>
      <c r="T801" s="142"/>
      <c r="U801" s="142"/>
      <c r="V801" s="96"/>
      <c r="W801" s="96"/>
      <c r="X801" s="96"/>
      <c r="Y801" s="96"/>
      <c r="Z801" s="96"/>
      <c r="AA801" s="96"/>
      <c r="AB801" s="142"/>
      <c r="AC801" s="96"/>
      <c r="AD801" s="96"/>
      <c r="AE801" s="96"/>
      <c r="AF801" s="96"/>
      <c r="AG801" s="96"/>
      <c r="AH801" s="96"/>
    </row>
    <row r="802" spans="1:34" ht="15.75" customHeight="1">
      <c r="A802" s="96"/>
      <c r="B802" s="96"/>
      <c r="C802" s="96"/>
      <c r="D802" s="96"/>
      <c r="E802" s="96"/>
      <c r="F802" s="96"/>
      <c r="G802" s="141"/>
      <c r="H802" s="96"/>
      <c r="I802" s="96"/>
      <c r="J802" s="96"/>
      <c r="K802" s="96"/>
      <c r="L802" s="96"/>
      <c r="M802" s="96"/>
      <c r="N802" s="96"/>
      <c r="O802" s="96"/>
      <c r="P802" s="96"/>
      <c r="Q802" s="96"/>
      <c r="R802" s="96"/>
      <c r="S802" s="96"/>
      <c r="T802" s="142"/>
      <c r="U802" s="142"/>
      <c r="V802" s="96"/>
      <c r="W802" s="96"/>
      <c r="X802" s="96"/>
      <c r="Y802" s="96"/>
      <c r="Z802" s="96"/>
      <c r="AA802" s="96"/>
      <c r="AB802" s="142"/>
      <c r="AC802" s="96"/>
      <c r="AD802" s="96"/>
      <c r="AE802" s="96"/>
      <c r="AF802" s="96"/>
      <c r="AG802" s="96"/>
      <c r="AH802" s="96"/>
    </row>
    <row r="803" spans="1:34" ht="15.75" customHeight="1">
      <c r="A803" s="96"/>
      <c r="B803" s="96"/>
      <c r="C803" s="96"/>
      <c r="D803" s="96"/>
      <c r="E803" s="96"/>
      <c r="F803" s="96"/>
      <c r="G803" s="141"/>
      <c r="H803" s="96"/>
      <c r="I803" s="96"/>
      <c r="J803" s="96"/>
      <c r="K803" s="96"/>
      <c r="L803" s="96"/>
      <c r="M803" s="96"/>
      <c r="N803" s="96"/>
      <c r="O803" s="96"/>
      <c r="P803" s="96"/>
      <c r="Q803" s="96"/>
      <c r="R803" s="96"/>
      <c r="S803" s="96"/>
      <c r="T803" s="142"/>
      <c r="U803" s="142"/>
      <c r="V803" s="96"/>
      <c r="W803" s="96"/>
      <c r="X803" s="96"/>
      <c r="Y803" s="96"/>
      <c r="Z803" s="96"/>
      <c r="AA803" s="96"/>
      <c r="AB803" s="142"/>
      <c r="AC803" s="96"/>
      <c r="AD803" s="96"/>
      <c r="AE803" s="96"/>
      <c r="AF803" s="96"/>
      <c r="AG803" s="96"/>
      <c r="AH803" s="96"/>
    </row>
    <row r="804" spans="1:34" ht="15.75" customHeight="1">
      <c r="A804" s="96"/>
      <c r="B804" s="96"/>
      <c r="C804" s="96"/>
      <c r="D804" s="96"/>
      <c r="E804" s="96"/>
      <c r="F804" s="96"/>
      <c r="G804" s="141"/>
      <c r="H804" s="96"/>
      <c r="I804" s="96"/>
      <c r="J804" s="96"/>
      <c r="K804" s="96"/>
      <c r="L804" s="96"/>
      <c r="M804" s="96"/>
      <c r="N804" s="96"/>
      <c r="O804" s="96"/>
      <c r="P804" s="96"/>
      <c r="Q804" s="96"/>
      <c r="R804" s="96"/>
      <c r="S804" s="96"/>
      <c r="T804" s="142"/>
      <c r="U804" s="142"/>
      <c r="V804" s="96"/>
      <c r="W804" s="96"/>
      <c r="X804" s="96"/>
      <c r="Y804" s="96"/>
      <c r="Z804" s="96"/>
      <c r="AA804" s="96"/>
      <c r="AB804" s="142"/>
      <c r="AC804" s="96"/>
      <c r="AD804" s="96"/>
      <c r="AE804" s="96"/>
      <c r="AF804" s="96"/>
      <c r="AG804" s="96"/>
      <c r="AH804" s="96"/>
    </row>
    <row r="805" spans="1:34" ht="15.75" customHeight="1">
      <c r="A805" s="96"/>
      <c r="B805" s="96"/>
      <c r="C805" s="96"/>
      <c r="D805" s="96"/>
      <c r="E805" s="96"/>
      <c r="F805" s="96"/>
      <c r="G805" s="141"/>
      <c r="H805" s="96"/>
      <c r="I805" s="96"/>
      <c r="J805" s="96"/>
      <c r="K805" s="96"/>
      <c r="L805" s="96"/>
      <c r="M805" s="96"/>
      <c r="N805" s="96"/>
      <c r="O805" s="96"/>
      <c r="P805" s="96"/>
      <c r="Q805" s="96"/>
      <c r="R805" s="96"/>
      <c r="S805" s="96"/>
      <c r="T805" s="142"/>
      <c r="U805" s="142"/>
      <c r="V805" s="96"/>
      <c r="W805" s="96"/>
      <c r="X805" s="96"/>
      <c r="Y805" s="96"/>
      <c r="Z805" s="96"/>
      <c r="AA805" s="96"/>
      <c r="AB805" s="142"/>
      <c r="AC805" s="96"/>
      <c r="AD805" s="96"/>
      <c r="AE805" s="96"/>
      <c r="AF805" s="96"/>
      <c r="AG805" s="96"/>
      <c r="AH805" s="96"/>
    </row>
    <row r="806" spans="1:34" ht="15.75" customHeight="1">
      <c r="A806" s="96"/>
      <c r="B806" s="96"/>
      <c r="C806" s="96"/>
      <c r="D806" s="96"/>
      <c r="E806" s="96"/>
      <c r="F806" s="96"/>
      <c r="G806" s="141"/>
      <c r="H806" s="96"/>
      <c r="I806" s="96"/>
      <c r="J806" s="96"/>
      <c r="K806" s="96"/>
      <c r="L806" s="96"/>
      <c r="M806" s="96"/>
      <c r="N806" s="96"/>
      <c r="O806" s="96"/>
      <c r="P806" s="96"/>
      <c r="Q806" s="96"/>
      <c r="R806" s="96"/>
      <c r="S806" s="96"/>
      <c r="T806" s="142"/>
      <c r="U806" s="142"/>
      <c r="V806" s="96"/>
      <c r="W806" s="96"/>
      <c r="X806" s="96"/>
      <c r="Y806" s="96"/>
      <c r="Z806" s="96"/>
      <c r="AA806" s="96"/>
      <c r="AB806" s="142"/>
      <c r="AC806" s="96"/>
      <c r="AD806" s="96"/>
      <c r="AE806" s="96"/>
      <c r="AF806" s="96"/>
      <c r="AG806" s="96"/>
      <c r="AH806" s="96"/>
    </row>
    <row r="807" spans="1:34" ht="15.75" customHeight="1">
      <c r="A807" s="96"/>
      <c r="B807" s="96"/>
      <c r="C807" s="96"/>
      <c r="D807" s="96"/>
      <c r="E807" s="96"/>
      <c r="F807" s="96"/>
      <c r="G807" s="141"/>
      <c r="H807" s="96"/>
      <c r="I807" s="96"/>
      <c r="J807" s="96"/>
      <c r="K807" s="96"/>
      <c r="L807" s="96"/>
      <c r="M807" s="96"/>
      <c r="N807" s="96"/>
      <c r="O807" s="96"/>
      <c r="P807" s="96"/>
      <c r="Q807" s="96"/>
      <c r="R807" s="96"/>
      <c r="S807" s="96"/>
      <c r="T807" s="142"/>
      <c r="U807" s="142"/>
      <c r="V807" s="96"/>
      <c r="W807" s="96"/>
      <c r="X807" s="96"/>
      <c r="Y807" s="96"/>
      <c r="Z807" s="96"/>
      <c r="AA807" s="96"/>
      <c r="AB807" s="142"/>
      <c r="AC807" s="96"/>
      <c r="AD807" s="96"/>
      <c r="AE807" s="96"/>
      <c r="AF807" s="96"/>
      <c r="AG807" s="96"/>
      <c r="AH807" s="96"/>
    </row>
    <row r="808" spans="1:34" ht="15.75" customHeight="1">
      <c r="A808" s="96"/>
      <c r="B808" s="96"/>
      <c r="C808" s="96"/>
      <c r="D808" s="96"/>
      <c r="E808" s="96"/>
      <c r="F808" s="96"/>
      <c r="G808" s="141"/>
      <c r="H808" s="96"/>
      <c r="I808" s="96"/>
      <c r="J808" s="96"/>
      <c r="K808" s="96"/>
      <c r="L808" s="96"/>
      <c r="M808" s="96"/>
      <c r="N808" s="96"/>
      <c r="O808" s="96"/>
      <c r="P808" s="96"/>
      <c r="Q808" s="96"/>
      <c r="R808" s="96"/>
      <c r="S808" s="96"/>
      <c r="T808" s="142"/>
      <c r="U808" s="142"/>
      <c r="V808" s="96"/>
      <c r="W808" s="96"/>
      <c r="X808" s="96"/>
      <c r="Y808" s="96"/>
      <c r="Z808" s="96"/>
      <c r="AA808" s="96"/>
      <c r="AB808" s="142"/>
      <c r="AC808" s="96"/>
      <c r="AD808" s="96"/>
      <c r="AE808" s="96"/>
      <c r="AF808" s="96"/>
      <c r="AG808" s="96"/>
      <c r="AH808" s="96"/>
    </row>
    <row r="809" spans="1:34" ht="15.75" customHeight="1">
      <c r="A809" s="96"/>
      <c r="B809" s="96"/>
      <c r="C809" s="96"/>
      <c r="D809" s="96"/>
      <c r="E809" s="96"/>
      <c r="F809" s="96"/>
      <c r="G809" s="141"/>
      <c r="H809" s="96"/>
      <c r="I809" s="96"/>
      <c r="J809" s="96"/>
      <c r="K809" s="96"/>
      <c r="L809" s="96"/>
      <c r="M809" s="96"/>
      <c r="N809" s="96"/>
      <c r="O809" s="96"/>
      <c r="P809" s="96"/>
      <c r="Q809" s="96"/>
      <c r="R809" s="96"/>
      <c r="S809" s="96"/>
      <c r="T809" s="142"/>
      <c r="U809" s="142"/>
      <c r="V809" s="96"/>
      <c r="W809" s="96"/>
      <c r="X809" s="96"/>
      <c r="Y809" s="96"/>
      <c r="Z809" s="96"/>
      <c r="AA809" s="96"/>
      <c r="AB809" s="142"/>
      <c r="AC809" s="96"/>
      <c r="AD809" s="96"/>
      <c r="AE809" s="96"/>
      <c r="AF809" s="96"/>
      <c r="AG809" s="96"/>
      <c r="AH809" s="96"/>
    </row>
    <row r="810" spans="1:34" ht="15.75" customHeight="1">
      <c r="A810" s="96"/>
      <c r="B810" s="96"/>
      <c r="C810" s="96"/>
      <c r="D810" s="96"/>
      <c r="E810" s="96"/>
      <c r="F810" s="96"/>
      <c r="G810" s="141"/>
      <c r="H810" s="96"/>
      <c r="I810" s="96"/>
      <c r="J810" s="96"/>
      <c r="K810" s="96"/>
      <c r="L810" s="96"/>
      <c r="M810" s="96"/>
      <c r="N810" s="96"/>
      <c r="O810" s="96"/>
      <c r="P810" s="96"/>
      <c r="Q810" s="96"/>
      <c r="R810" s="96"/>
      <c r="S810" s="96"/>
      <c r="T810" s="142"/>
      <c r="U810" s="142"/>
      <c r="V810" s="96"/>
      <c r="W810" s="96"/>
      <c r="X810" s="96"/>
      <c r="Y810" s="96"/>
      <c r="Z810" s="96"/>
      <c r="AA810" s="96"/>
      <c r="AB810" s="142"/>
      <c r="AC810" s="96"/>
      <c r="AD810" s="96"/>
      <c r="AE810" s="96"/>
      <c r="AF810" s="96"/>
      <c r="AG810" s="96"/>
      <c r="AH810" s="96"/>
    </row>
    <row r="811" spans="1:34" ht="15.75" customHeight="1">
      <c r="A811" s="96"/>
      <c r="B811" s="96"/>
      <c r="C811" s="96"/>
      <c r="D811" s="96"/>
      <c r="E811" s="96"/>
      <c r="F811" s="96"/>
      <c r="G811" s="141"/>
      <c r="H811" s="96"/>
      <c r="I811" s="96"/>
      <c r="J811" s="96"/>
      <c r="K811" s="96"/>
      <c r="L811" s="96"/>
      <c r="M811" s="96"/>
      <c r="N811" s="96"/>
      <c r="O811" s="96"/>
      <c r="P811" s="96"/>
      <c r="Q811" s="96"/>
      <c r="R811" s="96"/>
      <c r="S811" s="96"/>
      <c r="T811" s="142"/>
      <c r="U811" s="142"/>
      <c r="V811" s="96"/>
      <c r="W811" s="96"/>
      <c r="X811" s="96"/>
      <c r="Y811" s="96"/>
      <c r="Z811" s="96"/>
      <c r="AA811" s="96"/>
      <c r="AB811" s="142"/>
      <c r="AC811" s="96"/>
      <c r="AD811" s="96"/>
      <c r="AE811" s="96"/>
      <c r="AF811" s="96"/>
      <c r="AG811" s="96"/>
      <c r="AH811" s="96"/>
    </row>
    <row r="812" spans="1:34" ht="15.75" customHeight="1">
      <c r="A812" s="96"/>
      <c r="B812" s="96"/>
      <c r="C812" s="96"/>
      <c r="D812" s="96"/>
      <c r="E812" s="96"/>
      <c r="F812" s="96"/>
      <c r="G812" s="141"/>
      <c r="H812" s="96"/>
      <c r="I812" s="96"/>
      <c r="J812" s="96"/>
      <c r="K812" s="96"/>
      <c r="L812" s="96"/>
      <c r="M812" s="96"/>
      <c r="N812" s="96"/>
      <c r="O812" s="96"/>
      <c r="P812" s="96"/>
      <c r="Q812" s="96"/>
      <c r="R812" s="96"/>
      <c r="S812" s="96"/>
      <c r="T812" s="142"/>
      <c r="U812" s="142"/>
      <c r="V812" s="96"/>
      <c r="W812" s="96"/>
      <c r="X812" s="96"/>
      <c r="Y812" s="96"/>
      <c r="Z812" s="96"/>
      <c r="AA812" s="96"/>
      <c r="AB812" s="142"/>
      <c r="AC812" s="96"/>
      <c r="AD812" s="96"/>
      <c r="AE812" s="96"/>
      <c r="AF812" s="96"/>
      <c r="AG812" s="96"/>
      <c r="AH812" s="96"/>
    </row>
    <row r="813" spans="1:34" ht="15.75" customHeight="1">
      <c r="A813" s="96"/>
      <c r="B813" s="96"/>
      <c r="C813" s="96"/>
      <c r="D813" s="96"/>
      <c r="E813" s="96"/>
      <c r="F813" s="96"/>
      <c r="G813" s="141"/>
      <c r="H813" s="96"/>
      <c r="I813" s="96"/>
      <c r="J813" s="96"/>
      <c r="K813" s="96"/>
      <c r="L813" s="96"/>
      <c r="M813" s="96"/>
      <c r="N813" s="96"/>
      <c r="O813" s="96"/>
      <c r="P813" s="96"/>
      <c r="Q813" s="96"/>
      <c r="R813" s="96"/>
      <c r="S813" s="96"/>
      <c r="T813" s="142"/>
      <c r="U813" s="142"/>
      <c r="V813" s="96"/>
      <c r="W813" s="96"/>
      <c r="X813" s="96"/>
      <c r="Y813" s="96"/>
      <c r="Z813" s="96"/>
      <c r="AA813" s="96"/>
      <c r="AB813" s="142"/>
      <c r="AC813" s="96"/>
      <c r="AD813" s="96"/>
      <c r="AE813" s="96"/>
      <c r="AF813" s="96"/>
      <c r="AG813" s="96"/>
      <c r="AH813" s="96"/>
    </row>
    <row r="814" spans="1:34" ht="15.75" customHeight="1">
      <c r="A814" s="96"/>
      <c r="B814" s="96"/>
      <c r="C814" s="96"/>
      <c r="D814" s="96"/>
      <c r="E814" s="96"/>
      <c r="F814" s="96"/>
      <c r="G814" s="141"/>
      <c r="H814" s="96"/>
      <c r="I814" s="96"/>
      <c r="J814" s="96"/>
      <c r="K814" s="96"/>
      <c r="L814" s="96"/>
      <c r="M814" s="96"/>
      <c r="N814" s="96"/>
      <c r="O814" s="96"/>
      <c r="P814" s="96"/>
      <c r="Q814" s="96"/>
      <c r="R814" s="96"/>
      <c r="S814" s="96"/>
      <c r="T814" s="142"/>
      <c r="U814" s="142"/>
      <c r="V814" s="96"/>
      <c r="W814" s="96"/>
      <c r="X814" s="96"/>
      <c r="Y814" s="96"/>
      <c r="Z814" s="96"/>
      <c r="AA814" s="96"/>
      <c r="AB814" s="142"/>
      <c r="AC814" s="96"/>
      <c r="AD814" s="96"/>
      <c r="AE814" s="96"/>
      <c r="AF814" s="96"/>
      <c r="AG814" s="96"/>
      <c r="AH814" s="96"/>
    </row>
    <row r="815" spans="1:34" ht="15.75" customHeight="1">
      <c r="A815" s="96"/>
      <c r="B815" s="96"/>
      <c r="C815" s="96"/>
      <c r="D815" s="96"/>
      <c r="E815" s="96"/>
      <c r="F815" s="96"/>
      <c r="G815" s="141"/>
      <c r="H815" s="96"/>
      <c r="I815" s="96"/>
      <c r="J815" s="96"/>
      <c r="K815" s="96"/>
      <c r="L815" s="96"/>
      <c r="M815" s="96"/>
      <c r="N815" s="96"/>
      <c r="O815" s="96"/>
      <c r="P815" s="96"/>
      <c r="Q815" s="96"/>
      <c r="R815" s="96"/>
      <c r="S815" s="96"/>
      <c r="T815" s="142"/>
      <c r="U815" s="142"/>
      <c r="V815" s="96"/>
      <c r="W815" s="96"/>
      <c r="X815" s="96"/>
      <c r="Y815" s="96"/>
      <c r="Z815" s="96"/>
      <c r="AA815" s="96"/>
      <c r="AB815" s="142"/>
      <c r="AC815" s="96"/>
      <c r="AD815" s="96"/>
      <c r="AE815" s="96"/>
      <c r="AF815" s="96"/>
      <c r="AG815" s="96"/>
      <c r="AH815" s="96"/>
    </row>
    <row r="816" spans="1:34" ht="15.75" customHeight="1">
      <c r="A816" s="96"/>
      <c r="B816" s="96"/>
      <c r="C816" s="96"/>
      <c r="D816" s="96"/>
      <c r="E816" s="96"/>
      <c r="F816" s="96"/>
      <c r="G816" s="141"/>
      <c r="H816" s="96"/>
      <c r="I816" s="96"/>
      <c r="J816" s="96"/>
      <c r="K816" s="96"/>
      <c r="L816" s="96"/>
      <c r="M816" s="96"/>
      <c r="N816" s="96"/>
      <c r="O816" s="96"/>
      <c r="P816" s="96"/>
      <c r="Q816" s="96"/>
      <c r="R816" s="96"/>
      <c r="S816" s="96"/>
      <c r="T816" s="142"/>
      <c r="U816" s="142"/>
      <c r="V816" s="96"/>
      <c r="W816" s="96"/>
      <c r="X816" s="96"/>
      <c r="Y816" s="96"/>
      <c r="Z816" s="96"/>
      <c r="AA816" s="96"/>
      <c r="AB816" s="142"/>
      <c r="AC816" s="96"/>
      <c r="AD816" s="96"/>
      <c r="AE816" s="96"/>
      <c r="AF816" s="96"/>
      <c r="AG816" s="96"/>
      <c r="AH816" s="96"/>
    </row>
    <row r="817" spans="1:34" ht="15.75" customHeight="1">
      <c r="A817" s="96"/>
      <c r="B817" s="96"/>
      <c r="C817" s="96"/>
      <c r="D817" s="96"/>
      <c r="E817" s="96"/>
      <c r="F817" s="96"/>
      <c r="G817" s="141"/>
      <c r="H817" s="96"/>
      <c r="I817" s="96"/>
      <c r="J817" s="96"/>
      <c r="K817" s="96"/>
      <c r="L817" s="96"/>
      <c r="M817" s="96"/>
      <c r="N817" s="96"/>
      <c r="O817" s="96"/>
      <c r="P817" s="96"/>
      <c r="Q817" s="96"/>
      <c r="R817" s="96"/>
      <c r="S817" s="96"/>
      <c r="T817" s="142"/>
      <c r="U817" s="142"/>
      <c r="V817" s="96"/>
      <c r="W817" s="96"/>
      <c r="X817" s="96"/>
      <c r="Y817" s="96"/>
      <c r="Z817" s="96"/>
      <c r="AA817" s="96"/>
      <c r="AB817" s="142"/>
      <c r="AC817" s="96"/>
      <c r="AD817" s="96"/>
      <c r="AE817" s="96"/>
      <c r="AF817" s="96"/>
      <c r="AG817" s="96"/>
      <c r="AH817" s="96"/>
    </row>
    <row r="818" spans="1:34" ht="15.75" customHeight="1">
      <c r="A818" s="96"/>
      <c r="B818" s="96"/>
      <c r="C818" s="96"/>
      <c r="D818" s="96"/>
      <c r="E818" s="96"/>
      <c r="F818" s="96"/>
      <c r="G818" s="141"/>
      <c r="H818" s="96"/>
      <c r="I818" s="96"/>
      <c r="J818" s="96"/>
      <c r="K818" s="96"/>
      <c r="L818" s="96"/>
      <c r="M818" s="96"/>
      <c r="N818" s="96"/>
      <c r="O818" s="96"/>
      <c r="P818" s="96"/>
      <c r="Q818" s="96"/>
      <c r="R818" s="96"/>
      <c r="S818" s="96"/>
      <c r="T818" s="142"/>
      <c r="U818" s="142"/>
      <c r="V818" s="96"/>
      <c r="W818" s="96"/>
      <c r="X818" s="96"/>
      <c r="Y818" s="96"/>
      <c r="Z818" s="96"/>
      <c r="AA818" s="96"/>
      <c r="AB818" s="142"/>
      <c r="AC818" s="96"/>
      <c r="AD818" s="96"/>
      <c r="AE818" s="96"/>
      <c r="AF818" s="96"/>
      <c r="AG818" s="96"/>
      <c r="AH818" s="96"/>
    </row>
    <row r="819" spans="1:34" ht="15.75" customHeight="1">
      <c r="A819" s="96"/>
      <c r="B819" s="96"/>
      <c r="C819" s="96"/>
      <c r="D819" s="96"/>
      <c r="E819" s="96"/>
      <c r="F819" s="96"/>
      <c r="G819" s="141"/>
      <c r="H819" s="96"/>
      <c r="I819" s="96"/>
      <c r="J819" s="96"/>
      <c r="K819" s="96"/>
      <c r="L819" s="96"/>
      <c r="M819" s="96"/>
      <c r="N819" s="96"/>
      <c r="O819" s="96"/>
      <c r="P819" s="96"/>
      <c r="Q819" s="96"/>
      <c r="R819" s="96"/>
      <c r="S819" s="96"/>
      <c r="T819" s="142"/>
      <c r="U819" s="142"/>
      <c r="V819" s="96"/>
      <c r="W819" s="96"/>
      <c r="X819" s="96"/>
      <c r="Y819" s="96"/>
      <c r="Z819" s="96"/>
      <c r="AA819" s="96"/>
      <c r="AB819" s="142"/>
      <c r="AC819" s="96"/>
      <c r="AD819" s="96"/>
      <c r="AE819" s="96"/>
      <c r="AF819" s="96"/>
      <c r="AG819" s="96"/>
      <c r="AH819" s="96"/>
    </row>
    <row r="820" spans="1:34" ht="15.75" customHeight="1">
      <c r="A820" s="96"/>
      <c r="B820" s="96"/>
      <c r="C820" s="96"/>
      <c r="D820" s="96"/>
      <c r="E820" s="96"/>
      <c r="F820" s="96"/>
      <c r="G820" s="141"/>
      <c r="H820" s="96"/>
      <c r="I820" s="96"/>
      <c r="J820" s="96"/>
      <c r="K820" s="96"/>
      <c r="L820" s="96"/>
      <c r="M820" s="96"/>
      <c r="N820" s="96"/>
      <c r="O820" s="96"/>
      <c r="P820" s="96"/>
      <c r="Q820" s="96"/>
      <c r="R820" s="96"/>
      <c r="S820" s="96"/>
      <c r="T820" s="142"/>
      <c r="U820" s="142"/>
      <c r="V820" s="96"/>
      <c r="W820" s="96"/>
      <c r="X820" s="96"/>
      <c r="Y820" s="96"/>
      <c r="Z820" s="96"/>
      <c r="AA820" s="96"/>
      <c r="AB820" s="142"/>
      <c r="AC820" s="96"/>
      <c r="AD820" s="96"/>
      <c r="AE820" s="96"/>
      <c r="AF820" s="96"/>
      <c r="AG820" s="96"/>
      <c r="AH820" s="96"/>
    </row>
    <row r="821" spans="1:34" ht="15.75" customHeight="1">
      <c r="A821" s="96"/>
      <c r="B821" s="96"/>
      <c r="C821" s="96"/>
      <c r="D821" s="96"/>
      <c r="E821" s="96"/>
      <c r="F821" s="96"/>
      <c r="G821" s="141"/>
      <c r="H821" s="96"/>
      <c r="I821" s="96"/>
      <c r="J821" s="96"/>
      <c r="K821" s="96"/>
      <c r="L821" s="96"/>
      <c r="M821" s="96"/>
      <c r="N821" s="96"/>
      <c r="O821" s="96"/>
      <c r="P821" s="96"/>
      <c r="Q821" s="96"/>
      <c r="R821" s="96"/>
      <c r="S821" s="96"/>
      <c r="T821" s="142"/>
      <c r="U821" s="142"/>
      <c r="V821" s="96"/>
      <c r="W821" s="96"/>
      <c r="X821" s="96"/>
      <c r="Y821" s="96"/>
      <c r="Z821" s="96"/>
      <c r="AA821" s="96"/>
      <c r="AB821" s="142"/>
      <c r="AC821" s="96"/>
      <c r="AD821" s="96"/>
      <c r="AE821" s="96"/>
      <c r="AF821" s="96"/>
      <c r="AG821" s="96"/>
      <c r="AH821" s="96"/>
    </row>
    <row r="822" spans="1:34" ht="15.75" customHeight="1">
      <c r="A822" s="96"/>
      <c r="B822" s="96"/>
      <c r="C822" s="96"/>
      <c r="D822" s="96"/>
      <c r="E822" s="96"/>
      <c r="F822" s="96"/>
      <c r="G822" s="141"/>
      <c r="H822" s="96"/>
      <c r="I822" s="96"/>
      <c r="J822" s="96"/>
      <c r="K822" s="96"/>
      <c r="L822" s="96"/>
      <c r="M822" s="96"/>
      <c r="N822" s="96"/>
      <c r="O822" s="96"/>
      <c r="P822" s="96"/>
      <c r="Q822" s="96"/>
      <c r="R822" s="96"/>
      <c r="S822" s="96"/>
      <c r="T822" s="142"/>
      <c r="U822" s="142"/>
      <c r="V822" s="96"/>
      <c r="W822" s="96"/>
      <c r="X822" s="96"/>
      <c r="Y822" s="96"/>
      <c r="Z822" s="96"/>
      <c r="AA822" s="96"/>
      <c r="AB822" s="142"/>
      <c r="AC822" s="96"/>
      <c r="AD822" s="96"/>
      <c r="AE822" s="96"/>
      <c r="AF822" s="96"/>
      <c r="AG822" s="96"/>
      <c r="AH822" s="96"/>
    </row>
    <row r="823" spans="1:34" ht="15.75" customHeight="1">
      <c r="A823" s="96"/>
      <c r="B823" s="96"/>
      <c r="C823" s="96"/>
      <c r="D823" s="96"/>
      <c r="E823" s="96"/>
      <c r="F823" s="96"/>
      <c r="G823" s="141"/>
      <c r="H823" s="96"/>
      <c r="I823" s="96"/>
      <c r="J823" s="96"/>
      <c r="K823" s="96"/>
      <c r="L823" s="96"/>
      <c r="M823" s="96"/>
      <c r="N823" s="96"/>
      <c r="O823" s="96"/>
      <c r="P823" s="96"/>
      <c r="Q823" s="96"/>
      <c r="R823" s="96"/>
      <c r="S823" s="96"/>
      <c r="T823" s="142"/>
      <c r="U823" s="142"/>
      <c r="V823" s="96"/>
      <c r="W823" s="96"/>
      <c r="X823" s="96"/>
      <c r="Y823" s="96"/>
      <c r="Z823" s="96"/>
      <c r="AA823" s="96"/>
      <c r="AB823" s="142"/>
      <c r="AC823" s="96"/>
      <c r="AD823" s="96"/>
      <c r="AE823" s="96"/>
      <c r="AF823" s="96"/>
      <c r="AG823" s="96"/>
      <c r="AH823" s="96"/>
    </row>
    <row r="824" spans="1:34" ht="15.75" customHeight="1">
      <c r="A824" s="96"/>
      <c r="B824" s="96"/>
      <c r="C824" s="96"/>
      <c r="D824" s="96"/>
      <c r="E824" s="96"/>
      <c r="F824" s="96"/>
      <c r="G824" s="141"/>
      <c r="H824" s="96"/>
      <c r="I824" s="96"/>
      <c r="J824" s="96"/>
      <c r="K824" s="96"/>
      <c r="L824" s="96"/>
      <c r="M824" s="96"/>
      <c r="N824" s="96"/>
      <c r="O824" s="96"/>
      <c r="P824" s="96"/>
      <c r="Q824" s="96"/>
      <c r="R824" s="96"/>
      <c r="S824" s="96"/>
      <c r="T824" s="142"/>
      <c r="U824" s="142"/>
      <c r="V824" s="96"/>
      <c r="W824" s="96"/>
      <c r="X824" s="96"/>
      <c r="Y824" s="96"/>
      <c r="Z824" s="96"/>
      <c r="AA824" s="96"/>
      <c r="AB824" s="142"/>
      <c r="AC824" s="96"/>
      <c r="AD824" s="96"/>
      <c r="AE824" s="96"/>
      <c r="AF824" s="96"/>
      <c r="AG824" s="96"/>
      <c r="AH824" s="96"/>
    </row>
    <row r="825" spans="1:34" ht="15.75" customHeight="1">
      <c r="A825" s="96"/>
      <c r="B825" s="96"/>
      <c r="C825" s="96"/>
      <c r="D825" s="96"/>
      <c r="E825" s="96"/>
      <c r="F825" s="96"/>
      <c r="G825" s="141"/>
      <c r="H825" s="96"/>
      <c r="I825" s="96"/>
      <c r="J825" s="96"/>
      <c r="K825" s="96"/>
      <c r="L825" s="96"/>
      <c r="M825" s="96"/>
      <c r="N825" s="96"/>
      <c r="O825" s="96"/>
      <c r="P825" s="96"/>
      <c r="Q825" s="96"/>
      <c r="R825" s="96"/>
      <c r="S825" s="96"/>
      <c r="T825" s="142"/>
      <c r="U825" s="142"/>
      <c r="V825" s="96"/>
      <c r="W825" s="96"/>
      <c r="X825" s="96"/>
      <c r="Y825" s="96"/>
      <c r="Z825" s="96"/>
      <c r="AA825" s="96"/>
      <c r="AB825" s="142"/>
      <c r="AC825" s="96"/>
      <c r="AD825" s="96"/>
      <c r="AE825" s="96"/>
      <c r="AF825" s="96"/>
      <c r="AG825" s="96"/>
      <c r="AH825" s="96"/>
    </row>
    <row r="826" spans="1:34" ht="15.75" customHeight="1">
      <c r="A826" s="96"/>
      <c r="B826" s="96"/>
      <c r="C826" s="96"/>
      <c r="D826" s="96"/>
      <c r="E826" s="96"/>
      <c r="F826" s="96"/>
      <c r="G826" s="141"/>
      <c r="H826" s="96"/>
      <c r="I826" s="96"/>
      <c r="J826" s="96"/>
      <c r="K826" s="96"/>
      <c r="L826" s="96"/>
      <c r="M826" s="96"/>
      <c r="N826" s="96"/>
      <c r="O826" s="96"/>
      <c r="P826" s="96"/>
      <c r="Q826" s="96"/>
      <c r="R826" s="96"/>
      <c r="S826" s="96"/>
      <c r="T826" s="142"/>
      <c r="U826" s="142"/>
      <c r="V826" s="96"/>
      <c r="W826" s="96"/>
      <c r="X826" s="96"/>
      <c r="Y826" s="96"/>
      <c r="Z826" s="96"/>
      <c r="AA826" s="96"/>
      <c r="AB826" s="142"/>
      <c r="AC826" s="96"/>
      <c r="AD826" s="96"/>
      <c r="AE826" s="96"/>
      <c r="AF826" s="96"/>
      <c r="AG826" s="96"/>
      <c r="AH826" s="96"/>
    </row>
    <row r="827" spans="1:34" ht="15.75" customHeight="1">
      <c r="A827" s="96"/>
      <c r="B827" s="96"/>
      <c r="C827" s="96"/>
      <c r="D827" s="96"/>
      <c r="E827" s="96"/>
      <c r="F827" s="96"/>
      <c r="G827" s="141"/>
      <c r="H827" s="96"/>
      <c r="I827" s="96"/>
      <c r="J827" s="96"/>
      <c r="K827" s="96"/>
      <c r="L827" s="96"/>
      <c r="M827" s="96"/>
      <c r="N827" s="96"/>
      <c r="O827" s="96"/>
      <c r="P827" s="96"/>
      <c r="Q827" s="96"/>
      <c r="R827" s="96"/>
      <c r="S827" s="96"/>
      <c r="T827" s="142"/>
      <c r="U827" s="142"/>
      <c r="V827" s="96"/>
      <c r="W827" s="96"/>
      <c r="X827" s="96"/>
      <c r="Y827" s="96"/>
      <c r="Z827" s="96"/>
      <c r="AA827" s="96"/>
      <c r="AB827" s="142"/>
      <c r="AC827" s="96"/>
      <c r="AD827" s="96"/>
      <c r="AE827" s="96"/>
      <c r="AF827" s="96"/>
      <c r="AG827" s="96"/>
      <c r="AH827" s="96"/>
    </row>
    <row r="828" spans="1:34" ht="15.75" customHeight="1">
      <c r="A828" s="96"/>
      <c r="B828" s="96"/>
      <c r="C828" s="96"/>
      <c r="D828" s="96"/>
      <c r="E828" s="96"/>
      <c r="F828" s="96"/>
      <c r="G828" s="141"/>
      <c r="H828" s="96"/>
      <c r="I828" s="96"/>
      <c r="J828" s="96"/>
      <c r="K828" s="96"/>
      <c r="L828" s="96"/>
      <c r="M828" s="96"/>
      <c r="N828" s="96"/>
      <c r="O828" s="96"/>
      <c r="P828" s="96"/>
      <c r="Q828" s="96"/>
      <c r="R828" s="96"/>
      <c r="S828" s="96"/>
      <c r="T828" s="142"/>
      <c r="U828" s="142"/>
      <c r="V828" s="96"/>
      <c r="W828" s="96"/>
      <c r="X828" s="96"/>
      <c r="Y828" s="96"/>
      <c r="Z828" s="96"/>
      <c r="AA828" s="96"/>
      <c r="AB828" s="142"/>
      <c r="AC828" s="96"/>
      <c r="AD828" s="96"/>
      <c r="AE828" s="96"/>
      <c r="AF828" s="96"/>
      <c r="AG828" s="96"/>
      <c r="AH828" s="96"/>
    </row>
    <row r="829" spans="1:34" ht="15.75" customHeight="1">
      <c r="A829" s="96"/>
      <c r="B829" s="96"/>
      <c r="C829" s="96"/>
      <c r="D829" s="96"/>
      <c r="E829" s="96"/>
      <c r="F829" s="96"/>
      <c r="G829" s="141"/>
      <c r="H829" s="96"/>
      <c r="I829" s="96"/>
      <c r="J829" s="96"/>
      <c r="K829" s="96"/>
      <c r="L829" s="96"/>
      <c r="M829" s="96"/>
      <c r="N829" s="96"/>
      <c r="O829" s="96"/>
      <c r="P829" s="96"/>
      <c r="Q829" s="96"/>
      <c r="R829" s="96"/>
      <c r="S829" s="96"/>
      <c r="T829" s="142"/>
      <c r="U829" s="142"/>
      <c r="V829" s="96"/>
      <c r="W829" s="96"/>
      <c r="X829" s="96"/>
      <c r="Y829" s="96"/>
      <c r="Z829" s="96"/>
      <c r="AA829" s="96"/>
      <c r="AB829" s="142"/>
      <c r="AC829" s="96"/>
      <c r="AD829" s="96"/>
      <c r="AE829" s="96"/>
      <c r="AF829" s="96"/>
      <c r="AG829" s="96"/>
      <c r="AH829" s="96"/>
    </row>
    <row r="830" spans="1:34" ht="15.75" customHeight="1">
      <c r="A830" s="96"/>
      <c r="B830" s="96"/>
      <c r="C830" s="96"/>
      <c r="D830" s="96"/>
      <c r="E830" s="96"/>
      <c r="F830" s="96"/>
      <c r="G830" s="141"/>
      <c r="H830" s="96"/>
      <c r="I830" s="96"/>
      <c r="J830" s="96"/>
      <c r="K830" s="96"/>
      <c r="L830" s="96"/>
      <c r="M830" s="96"/>
      <c r="N830" s="96"/>
      <c r="O830" s="96"/>
      <c r="P830" s="96"/>
      <c r="Q830" s="96"/>
      <c r="R830" s="96"/>
      <c r="S830" s="96"/>
      <c r="T830" s="142"/>
      <c r="U830" s="142"/>
      <c r="V830" s="96"/>
      <c r="W830" s="96"/>
      <c r="X830" s="96"/>
      <c r="Y830" s="96"/>
      <c r="Z830" s="96"/>
      <c r="AA830" s="96"/>
      <c r="AB830" s="142"/>
      <c r="AC830" s="96"/>
      <c r="AD830" s="96"/>
      <c r="AE830" s="96"/>
      <c r="AF830" s="96"/>
      <c r="AG830" s="96"/>
      <c r="AH830" s="96"/>
    </row>
    <row r="831" spans="1:34" ht="15.75" customHeight="1">
      <c r="A831" s="96"/>
      <c r="B831" s="96"/>
      <c r="C831" s="96"/>
      <c r="D831" s="96"/>
      <c r="E831" s="96"/>
      <c r="F831" s="96"/>
      <c r="G831" s="141"/>
      <c r="H831" s="96"/>
      <c r="I831" s="96"/>
      <c r="J831" s="96"/>
      <c r="K831" s="96"/>
      <c r="L831" s="96"/>
      <c r="M831" s="96"/>
      <c r="N831" s="96"/>
      <c r="O831" s="96"/>
      <c r="P831" s="96"/>
      <c r="Q831" s="96"/>
      <c r="R831" s="96"/>
      <c r="S831" s="96"/>
      <c r="T831" s="142"/>
      <c r="U831" s="142"/>
      <c r="V831" s="96"/>
      <c r="W831" s="96"/>
      <c r="X831" s="96"/>
      <c r="Y831" s="96"/>
      <c r="Z831" s="96"/>
      <c r="AA831" s="96"/>
      <c r="AB831" s="142"/>
      <c r="AC831" s="96"/>
      <c r="AD831" s="96"/>
      <c r="AE831" s="96"/>
      <c r="AF831" s="96"/>
      <c r="AG831" s="96"/>
      <c r="AH831" s="96"/>
    </row>
    <row r="832" spans="1:34" ht="15.75" customHeight="1">
      <c r="A832" s="96"/>
      <c r="B832" s="96"/>
      <c r="C832" s="96"/>
      <c r="D832" s="96"/>
      <c r="E832" s="96"/>
      <c r="F832" s="96"/>
      <c r="G832" s="141"/>
      <c r="H832" s="96"/>
      <c r="I832" s="96"/>
      <c r="J832" s="96"/>
      <c r="K832" s="96"/>
      <c r="L832" s="96"/>
      <c r="M832" s="96"/>
      <c r="N832" s="96"/>
      <c r="O832" s="96"/>
      <c r="P832" s="96"/>
      <c r="Q832" s="96"/>
      <c r="R832" s="96"/>
      <c r="S832" s="96"/>
      <c r="T832" s="142"/>
      <c r="U832" s="142"/>
      <c r="V832" s="96"/>
      <c r="W832" s="96"/>
      <c r="X832" s="96"/>
      <c r="Y832" s="96"/>
      <c r="Z832" s="96"/>
      <c r="AA832" s="96"/>
      <c r="AB832" s="142"/>
      <c r="AC832" s="96"/>
      <c r="AD832" s="96"/>
      <c r="AE832" s="96"/>
      <c r="AF832" s="96"/>
      <c r="AG832" s="96"/>
      <c r="AH832" s="96"/>
    </row>
    <row r="833" spans="1:34" ht="15.75" customHeight="1">
      <c r="A833" s="96"/>
      <c r="B833" s="96"/>
      <c r="C833" s="96"/>
      <c r="D833" s="96"/>
      <c r="E833" s="96"/>
      <c r="F833" s="96"/>
      <c r="G833" s="141"/>
      <c r="H833" s="96"/>
      <c r="I833" s="96"/>
      <c r="J833" s="96"/>
      <c r="K833" s="96"/>
      <c r="L833" s="96"/>
      <c r="M833" s="96"/>
      <c r="N833" s="96"/>
      <c r="O833" s="96"/>
      <c r="P833" s="96"/>
      <c r="Q833" s="96"/>
      <c r="R833" s="96"/>
      <c r="S833" s="96"/>
      <c r="T833" s="142"/>
      <c r="U833" s="142"/>
      <c r="V833" s="96"/>
      <c r="W833" s="96"/>
      <c r="X833" s="96"/>
      <c r="Y833" s="96"/>
      <c r="Z833" s="96"/>
      <c r="AA833" s="96"/>
      <c r="AB833" s="142"/>
      <c r="AC833" s="96"/>
      <c r="AD833" s="96"/>
      <c r="AE833" s="96"/>
      <c r="AF833" s="96"/>
      <c r="AG833" s="96"/>
      <c r="AH833" s="96"/>
    </row>
    <row r="834" spans="1:34" ht="15.75" customHeight="1">
      <c r="A834" s="96"/>
      <c r="B834" s="96"/>
      <c r="C834" s="96"/>
      <c r="D834" s="96"/>
      <c r="E834" s="96"/>
      <c r="F834" s="96"/>
      <c r="G834" s="141"/>
      <c r="H834" s="96"/>
      <c r="I834" s="96"/>
      <c r="J834" s="96"/>
      <c r="K834" s="96"/>
      <c r="L834" s="96"/>
      <c r="M834" s="96"/>
      <c r="N834" s="96"/>
      <c r="O834" s="96"/>
      <c r="P834" s="96"/>
      <c r="Q834" s="96"/>
      <c r="R834" s="96"/>
      <c r="S834" s="96"/>
      <c r="T834" s="142"/>
      <c r="U834" s="142"/>
      <c r="V834" s="96"/>
      <c r="W834" s="96"/>
      <c r="X834" s="96"/>
      <c r="Y834" s="96"/>
      <c r="Z834" s="96"/>
      <c r="AA834" s="96"/>
      <c r="AB834" s="142"/>
      <c r="AC834" s="96"/>
      <c r="AD834" s="96"/>
      <c r="AE834" s="96"/>
      <c r="AF834" s="96"/>
      <c r="AG834" s="96"/>
      <c r="AH834" s="96"/>
    </row>
    <row r="835" spans="1:34" ht="15.75" customHeight="1">
      <c r="A835" s="96"/>
      <c r="B835" s="96"/>
      <c r="C835" s="96"/>
      <c r="D835" s="96"/>
      <c r="E835" s="96"/>
      <c r="F835" s="96"/>
      <c r="G835" s="141"/>
      <c r="H835" s="96"/>
      <c r="I835" s="96"/>
      <c r="J835" s="96"/>
      <c r="K835" s="96"/>
      <c r="L835" s="96"/>
      <c r="M835" s="96"/>
      <c r="N835" s="96"/>
      <c r="O835" s="96"/>
      <c r="P835" s="96"/>
      <c r="Q835" s="96"/>
      <c r="R835" s="96"/>
      <c r="S835" s="96"/>
      <c r="T835" s="142"/>
      <c r="U835" s="142"/>
      <c r="V835" s="96"/>
      <c r="W835" s="96"/>
      <c r="X835" s="96"/>
      <c r="Y835" s="96"/>
      <c r="Z835" s="96"/>
      <c r="AA835" s="96"/>
      <c r="AB835" s="142"/>
      <c r="AC835" s="96"/>
      <c r="AD835" s="96"/>
      <c r="AE835" s="96"/>
      <c r="AF835" s="96"/>
      <c r="AG835" s="96"/>
      <c r="AH835" s="96"/>
    </row>
    <row r="836" spans="1:34" ht="15.75" customHeight="1">
      <c r="A836" s="96"/>
      <c r="B836" s="96"/>
      <c r="C836" s="96"/>
      <c r="D836" s="96"/>
      <c r="E836" s="96"/>
      <c r="F836" s="96"/>
      <c r="G836" s="141"/>
      <c r="H836" s="96"/>
      <c r="I836" s="96"/>
      <c r="J836" s="96"/>
      <c r="K836" s="96"/>
      <c r="L836" s="96"/>
      <c r="M836" s="96"/>
      <c r="N836" s="96"/>
      <c r="O836" s="96"/>
      <c r="P836" s="96"/>
      <c r="Q836" s="96"/>
      <c r="R836" s="96"/>
      <c r="S836" s="96"/>
      <c r="T836" s="142"/>
      <c r="U836" s="142"/>
      <c r="V836" s="96"/>
      <c r="W836" s="96"/>
      <c r="X836" s="96"/>
      <c r="Y836" s="96"/>
      <c r="Z836" s="96"/>
      <c r="AA836" s="96"/>
      <c r="AB836" s="142"/>
      <c r="AC836" s="96"/>
      <c r="AD836" s="96"/>
      <c r="AE836" s="96"/>
      <c r="AF836" s="96"/>
      <c r="AG836" s="96"/>
      <c r="AH836" s="96"/>
    </row>
    <row r="837" spans="1:34" ht="15.75" customHeight="1">
      <c r="A837" s="96"/>
      <c r="B837" s="96"/>
      <c r="C837" s="96"/>
      <c r="D837" s="96"/>
      <c r="E837" s="96"/>
      <c r="F837" s="96"/>
      <c r="G837" s="141"/>
      <c r="H837" s="96"/>
      <c r="I837" s="96"/>
      <c r="J837" s="96"/>
      <c r="K837" s="96"/>
      <c r="L837" s="96"/>
      <c r="M837" s="96"/>
      <c r="N837" s="96"/>
      <c r="O837" s="96"/>
      <c r="P837" s="96"/>
      <c r="Q837" s="96"/>
      <c r="R837" s="96"/>
      <c r="S837" s="96"/>
      <c r="T837" s="142"/>
      <c r="U837" s="142"/>
      <c r="V837" s="96"/>
      <c r="W837" s="96"/>
      <c r="X837" s="96"/>
      <c r="Y837" s="96"/>
      <c r="Z837" s="96"/>
      <c r="AA837" s="96"/>
      <c r="AB837" s="142"/>
      <c r="AC837" s="96"/>
      <c r="AD837" s="96"/>
      <c r="AE837" s="96"/>
      <c r="AF837" s="96"/>
      <c r="AG837" s="96"/>
      <c r="AH837" s="96"/>
    </row>
    <row r="838" spans="1:34" ht="15.75" customHeight="1">
      <c r="A838" s="96"/>
      <c r="B838" s="96"/>
      <c r="C838" s="96"/>
      <c r="D838" s="96"/>
      <c r="E838" s="96"/>
      <c r="F838" s="96"/>
      <c r="G838" s="141"/>
      <c r="H838" s="96"/>
      <c r="I838" s="96"/>
      <c r="J838" s="96"/>
      <c r="K838" s="96"/>
      <c r="L838" s="96"/>
      <c r="M838" s="96"/>
      <c r="N838" s="96"/>
      <c r="O838" s="96"/>
      <c r="P838" s="96"/>
      <c r="Q838" s="96"/>
      <c r="R838" s="96"/>
      <c r="S838" s="96"/>
      <c r="T838" s="142"/>
      <c r="U838" s="142"/>
      <c r="V838" s="96"/>
      <c r="W838" s="96"/>
      <c r="X838" s="96"/>
      <c r="Y838" s="96"/>
      <c r="Z838" s="96"/>
      <c r="AA838" s="96"/>
      <c r="AB838" s="142"/>
      <c r="AC838" s="96"/>
      <c r="AD838" s="96"/>
      <c r="AE838" s="96"/>
      <c r="AF838" s="96"/>
      <c r="AG838" s="96"/>
      <c r="AH838" s="96"/>
    </row>
    <row r="839" spans="1:34" ht="15.75" customHeight="1">
      <c r="A839" s="96"/>
      <c r="B839" s="96"/>
      <c r="C839" s="96"/>
      <c r="D839" s="96"/>
      <c r="E839" s="96"/>
      <c r="F839" s="96"/>
      <c r="G839" s="141"/>
      <c r="H839" s="96"/>
      <c r="I839" s="96"/>
      <c r="J839" s="96"/>
      <c r="K839" s="96"/>
      <c r="L839" s="96"/>
      <c r="M839" s="96"/>
      <c r="N839" s="96"/>
      <c r="O839" s="96"/>
      <c r="P839" s="96"/>
      <c r="Q839" s="96"/>
      <c r="R839" s="96"/>
      <c r="S839" s="96"/>
      <c r="T839" s="142"/>
      <c r="U839" s="142"/>
      <c r="V839" s="96"/>
      <c r="W839" s="96"/>
      <c r="X839" s="96"/>
      <c r="Y839" s="96"/>
      <c r="Z839" s="96"/>
      <c r="AA839" s="96"/>
      <c r="AB839" s="142"/>
      <c r="AC839" s="96"/>
      <c r="AD839" s="96"/>
      <c r="AE839" s="96"/>
      <c r="AF839" s="96"/>
      <c r="AG839" s="96"/>
      <c r="AH839" s="96"/>
    </row>
    <row r="840" spans="1:34" ht="15.75" customHeight="1">
      <c r="A840" s="96"/>
      <c r="B840" s="96"/>
      <c r="C840" s="96"/>
      <c r="D840" s="96"/>
      <c r="E840" s="96"/>
      <c r="F840" s="96"/>
      <c r="G840" s="141"/>
      <c r="H840" s="96"/>
      <c r="I840" s="96"/>
      <c r="J840" s="96"/>
      <c r="K840" s="96"/>
      <c r="L840" s="96"/>
      <c r="M840" s="96"/>
      <c r="N840" s="96"/>
      <c r="O840" s="96"/>
      <c r="P840" s="96"/>
      <c r="Q840" s="96"/>
      <c r="R840" s="96"/>
      <c r="S840" s="96"/>
      <c r="T840" s="142"/>
      <c r="U840" s="142"/>
      <c r="V840" s="96"/>
      <c r="W840" s="96"/>
      <c r="X840" s="96"/>
      <c r="Y840" s="96"/>
      <c r="Z840" s="96"/>
      <c r="AA840" s="96"/>
      <c r="AB840" s="142"/>
      <c r="AC840" s="96"/>
      <c r="AD840" s="96"/>
      <c r="AE840" s="96"/>
      <c r="AF840" s="96"/>
      <c r="AG840" s="96"/>
      <c r="AH840" s="96"/>
    </row>
    <row r="841" spans="1:34" ht="15.75" customHeight="1">
      <c r="A841" s="96"/>
      <c r="B841" s="96"/>
      <c r="C841" s="96"/>
      <c r="D841" s="96"/>
      <c r="E841" s="96"/>
      <c r="F841" s="96"/>
      <c r="G841" s="141"/>
      <c r="H841" s="96"/>
      <c r="I841" s="96"/>
      <c r="J841" s="96"/>
      <c r="K841" s="96"/>
      <c r="L841" s="96"/>
      <c r="M841" s="96"/>
      <c r="N841" s="96"/>
      <c r="O841" s="96"/>
      <c r="P841" s="96"/>
      <c r="Q841" s="96"/>
      <c r="R841" s="96"/>
      <c r="S841" s="96"/>
      <c r="T841" s="142"/>
      <c r="U841" s="142"/>
      <c r="V841" s="96"/>
      <c r="W841" s="96"/>
      <c r="X841" s="96"/>
      <c r="Y841" s="96"/>
      <c r="Z841" s="96"/>
      <c r="AA841" s="96"/>
      <c r="AB841" s="142"/>
      <c r="AC841" s="96"/>
      <c r="AD841" s="96"/>
      <c r="AE841" s="96"/>
      <c r="AF841" s="96"/>
      <c r="AG841" s="96"/>
      <c r="AH841" s="96"/>
    </row>
    <row r="842" spans="1:34" ht="15.75" customHeight="1">
      <c r="A842" s="96"/>
      <c r="B842" s="96"/>
      <c r="C842" s="96"/>
      <c r="D842" s="96"/>
      <c r="E842" s="96"/>
      <c r="F842" s="96"/>
      <c r="G842" s="141"/>
      <c r="H842" s="96"/>
      <c r="I842" s="96"/>
      <c r="J842" s="96"/>
      <c r="K842" s="96"/>
      <c r="L842" s="96"/>
      <c r="M842" s="96"/>
      <c r="N842" s="96"/>
      <c r="O842" s="96"/>
      <c r="P842" s="96"/>
      <c r="Q842" s="96"/>
      <c r="R842" s="96"/>
      <c r="S842" s="96"/>
      <c r="T842" s="142"/>
      <c r="U842" s="142"/>
      <c r="V842" s="96"/>
      <c r="W842" s="96"/>
      <c r="X842" s="96"/>
      <c r="Y842" s="96"/>
      <c r="Z842" s="96"/>
      <c r="AA842" s="96"/>
      <c r="AB842" s="142"/>
      <c r="AC842" s="96"/>
      <c r="AD842" s="96"/>
      <c r="AE842" s="96"/>
      <c r="AF842" s="96"/>
      <c r="AG842" s="96"/>
      <c r="AH842" s="96"/>
    </row>
    <row r="843" spans="1:34" ht="15.75" customHeight="1">
      <c r="A843" s="96"/>
      <c r="B843" s="96"/>
      <c r="C843" s="96"/>
      <c r="D843" s="96"/>
      <c r="E843" s="96"/>
      <c r="F843" s="96"/>
      <c r="G843" s="141"/>
      <c r="H843" s="96"/>
      <c r="I843" s="96"/>
      <c r="J843" s="96"/>
      <c r="K843" s="96"/>
      <c r="L843" s="96"/>
      <c r="M843" s="96"/>
      <c r="N843" s="96"/>
      <c r="O843" s="96"/>
      <c r="P843" s="96"/>
      <c r="Q843" s="96"/>
      <c r="R843" s="96"/>
      <c r="S843" s="96"/>
      <c r="T843" s="142"/>
      <c r="U843" s="142"/>
      <c r="V843" s="96"/>
      <c r="W843" s="96"/>
      <c r="X843" s="96"/>
      <c r="Y843" s="96"/>
      <c r="Z843" s="96"/>
      <c r="AA843" s="96"/>
      <c r="AB843" s="142"/>
      <c r="AC843" s="96"/>
      <c r="AD843" s="96"/>
      <c r="AE843" s="96"/>
      <c r="AF843" s="96"/>
      <c r="AG843" s="96"/>
      <c r="AH843" s="96"/>
    </row>
    <row r="844" spans="1:34" ht="15.75" customHeight="1">
      <c r="A844" s="96"/>
      <c r="B844" s="96"/>
      <c r="C844" s="96"/>
      <c r="D844" s="96"/>
      <c r="E844" s="96"/>
      <c r="F844" s="96"/>
      <c r="G844" s="141"/>
      <c r="H844" s="96"/>
      <c r="I844" s="96"/>
      <c r="J844" s="96"/>
      <c r="K844" s="96"/>
      <c r="L844" s="96"/>
      <c r="M844" s="96"/>
      <c r="N844" s="96"/>
      <c r="O844" s="96"/>
      <c r="P844" s="96"/>
      <c r="Q844" s="96"/>
      <c r="R844" s="96"/>
      <c r="S844" s="96"/>
      <c r="T844" s="142"/>
      <c r="U844" s="142"/>
      <c r="V844" s="96"/>
      <c r="W844" s="96"/>
      <c r="X844" s="96"/>
      <c r="Y844" s="96"/>
      <c r="Z844" s="96"/>
      <c r="AA844" s="96"/>
      <c r="AB844" s="142"/>
      <c r="AC844" s="96"/>
      <c r="AD844" s="96"/>
      <c r="AE844" s="96"/>
      <c r="AF844" s="96"/>
      <c r="AG844" s="96"/>
      <c r="AH844" s="96"/>
    </row>
    <row r="845" spans="1:34" ht="15.75" customHeight="1">
      <c r="A845" s="96"/>
      <c r="B845" s="96"/>
      <c r="C845" s="96"/>
      <c r="D845" s="96"/>
      <c r="E845" s="96"/>
      <c r="F845" s="96"/>
      <c r="G845" s="141"/>
      <c r="H845" s="96"/>
      <c r="I845" s="96"/>
      <c r="J845" s="96"/>
      <c r="K845" s="96"/>
      <c r="L845" s="96"/>
      <c r="M845" s="96"/>
      <c r="N845" s="96"/>
      <c r="O845" s="96"/>
      <c r="P845" s="96"/>
      <c r="Q845" s="96"/>
      <c r="R845" s="96"/>
      <c r="S845" s="96"/>
      <c r="T845" s="142"/>
      <c r="U845" s="142"/>
      <c r="V845" s="96"/>
      <c r="W845" s="96"/>
      <c r="X845" s="96"/>
      <c r="Y845" s="96"/>
      <c r="Z845" s="96"/>
      <c r="AA845" s="96"/>
      <c r="AB845" s="142"/>
      <c r="AC845" s="96"/>
      <c r="AD845" s="96"/>
      <c r="AE845" s="96"/>
      <c r="AF845" s="96"/>
      <c r="AG845" s="96"/>
      <c r="AH845" s="96"/>
    </row>
    <row r="846" spans="1:34" ht="15.75" customHeight="1">
      <c r="A846" s="96"/>
      <c r="B846" s="96"/>
      <c r="C846" s="96"/>
      <c r="D846" s="96"/>
      <c r="E846" s="96"/>
      <c r="F846" s="96"/>
      <c r="G846" s="141"/>
      <c r="H846" s="96"/>
      <c r="I846" s="96"/>
      <c r="J846" s="96"/>
      <c r="K846" s="96"/>
      <c r="L846" s="96"/>
      <c r="M846" s="96"/>
      <c r="N846" s="96"/>
      <c r="O846" s="96"/>
      <c r="P846" s="96"/>
      <c r="Q846" s="96"/>
      <c r="R846" s="96"/>
      <c r="S846" s="96"/>
      <c r="T846" s="142"/>
      <c r="U846" s="142"/>
      <c r="V846" s="96"/>
      <c r="W846" s="96"/>
      <c r="X846" s="96"/>
      <c r="Y846" s="96"/>
      <c r="Z846" s="96"/>
      <c r="AA846" s="96"/>
      <c r="AB846" s="142"/>
      <c r="AC846" s="96"/>
      <c r="AD846" s="96"/>
      <c r="AE846" s="96"/>
      <c r="AF846" s="96"/>
      <c r="AG846" s="96"/>
      <c r="AH846" s="96"/>
    </row>
    <row r="847" spans="1:34" ht="15.75" customHeight="1">
      <c r="A847" s="96"/>
      <c r="B847" s="96"/>
      <c r="C847" s="96"/>
      <c r="D847" s="96"/>
      <c r="E847" s="96"/>
      <c r="F847" s="96"/>
      <c r="G847" s="141"/>
      <c r="H847" s="96"/>
      <c r="I847" s="96"/>
      <c r="J847" s="96"/>
      <c r="K847" s="96"/>
      <c r="L847" s="96"/>
      <c r="M847" s="96"/>
      <c r="N847" s="96"/>
      <c r="O847" s="96"/>
      <c r="P847" s="96"/>
      <c r="Q847" s="96"/>
      <c r="R847" s="96"/>
      <c r="S847" s="96"/>
      <c r="T847" s="142"/>
      <c r="U847" s="142"/>
      <c r="V847" s="96"/>
      <c r="W847" s="96"/>
      <c r="X847" s="96"/>
      <c r="Y847" s="96"/>
      <c r="Z847" s="96"/>
      <c r="AA847" s="96"/>
      <c r="AB847" s="142"/>
      <c r="AC847" s="96"/>
      <c r="AD847" s="96"/>
      <c r="AE847" s="96"/>
      <c r="AF847" s="96"/>
      <c r="AG847" s="96"/>
      <c r="AH847" s="96"/>
    </row>
    <row r="848" spans="1:34" ht="15.75" customHeight="1">
      <c r="A848" s="96"/>
      <c r="B848" s="96"/>
      <c r="C848" s="96"/>
      <c r="D848" s="96"/>
      <c r="E848" s="96"/>
      <c r="F848" s="96"/>
      <c r="G848" s="141"/>
      <c r="H848" s="96"/>
      <c r="I848" s="96"/>
      <c r="J848" s="96"/>
      <c r="K848" s="96"/>
      <c r="L848" s="96"/>
      <c r="M848" s="96"/>
      <c r="N848" s="96"/>
      <c r="O848" s="96"/>
      <c r="P848" s="96"/>
      <c r="Q848" s="96"/>
      <c r="R848" s="96"/>
      <c r="S848" s="96"/>
      <c r="T848" s="142"/>
      <c r="U848" s="142"/>
      <c r="V848" s="96"/>
      <c r="W848" s="96"/>
      <c r="X848" s="96"/>
      <c r="Y848" s="96"/>
      <c r="Z848" s="96"/>
      <c r="AA848" s="96"/>
      <c r="AB848" s="142"/>
      <c r="AC848" s="96"/>
      <c r="AD848" s="96"/>
      <c r="AE848" s="96"/>
      <c r="AF848" s="96"/>
      <c r="AG848" s="96"/>
      <c r="AH848" s="96"/>
    </row>
    <row r="849" spans="1:34" ht="15.75" customHeight="1">
      <c r="A849" s="96"/>
      <c r="B849" s="96"/>
      <c r="C849" s="96"/>
      <c r="D849" s="96"/>
      <c r="E849" s="96"/>
      <c r="F849" s="96"/>
      <c r="G849" s="141"/>
      <c r="H849" s="96"/>
      <c r="I849" s="96"/>
      <c r="J849" s="96"/>
      <c r="K849" s="96"/>
      <c r="L849" s="96"/>
      <c r="M849" s="96"/>
      <c r="N849" s="96"/>
      <c r="O849" s="96"/>
      <c r="P849" s="96"/>
      <c r="Q849" s="96"/>
      <c r="R849" s="96"/>
      <c r="S849" s="96"/>
      <c r="T849" s="142"/>
      <c r="U849" s="142"/>
      <c r="V849" s="96"/>
      <c r="W849" s="96"/>
      <c r="X849" s="96"/>
      <c r="Y849" s="96"/>
      <c r="Z849" s="96"/>
      <c r="AA849" s="96"/>
      <c r="AB849" s="142"/>
      <c r="AC849" s="96"/>
      <c r="AD849" s="96"/>
      <c r="AE849" s="96"/>
      <c r="AF849" s="96"/>
      <c r="AG849" s="96"/>
      <c r="AH849" s="96"/>
    </row>
    <row r="850" spans="1:34" ht="15.75" customHeight="1">
      <c r="A850" s="96"/>
      <c r="B850" s="96"/>
      <c r="C850" s="96"/>
      <c r="D850" s="96"/>
      <c r="E850" s="96"/>
      <c r="F850" s="96"/>
      <c r="G850" s="141"/>
      <c r="H850" s="96"/>
      <c r="I850" s="96"/>
      <c r="J850" s="96"/>
      <c r="K850" s="96"/>
      <c r="L850" s="96"/>
      <c r="M850" s="96"/>
      <c r="N850" s="96"/>
      <c r="O850" s="96"/>
      <c r="P850" s="96"/>
      <c r="Q850" s="96"/>
      <c r="R850" s="96"/>
      <c r="S850" s="96"/>
      <c r="T850" s="142"/>
      <c r="U850" s="142"/>
      <c r="V850" s="96"/>
      <c r="W850" s="96"/>
      <c r="X850" s="96"/>
      <c r="Y850" s="96"/>
      <c r="Z850" s="96"/>
      <c r="AA850" s="96"/>
      <c r="AB850" s="142"/>
      <c r="AC850" s="96"/>
      <c r="AD850" s="96"/>
      <c r="AE850" s="96"/>
      <c r="AF850" s="96"/>
      <c r="AG850" s="96"/>
      <c r="AH850" s="96"/>
    </row>
    <row r="851" spans="1:34" ht="15.75" customHeight="1">
      <c r="A851" s="96"/>
      <c r="B851" s="96"/>
      <c r="C851" s="96"/>
      <c r="D851" s="96"/>
      <c r="E851" s="96"/>
      <c r="F851" s="96"/>
      <c r="G851" s="141"/>
      <c r="H851" s="96"/>
      <c r="I851" s="96"/>
      <c r="J851" s="96"/>
      <c r="K851" s="96"/>
      <c r="L851" s="96"/>
      <c r="M851" s="96"/>
      <c r="N851" s="96"/>
      <c r="O851" s="96"/>
      <c r="P851" s="96"/>
      <c r="Q851" s="96"/>
      <c r="R851" s="96"/>
      <c r="S851" s="96"/>
      <c r="T851" s="142"/>
      <c r="U851" s="142"/>
      <c r="V851" s="96"/>
      <c r="W851" s="96"/>
      <c r="X851" s="96"/>
      <c r="Y851" s="96"/>
      <c r="Z851" s="96"/>
      <c r="AA851" s="96"/>
      <c r="AB851" s="142"/>
      <c r="AC851" s="96"/>
      <c r="AD851" s="96"/>
      <c r="AE851" s="96"/>
      <c r="AF851" s="96"/>
      <c r="AG851" s="96"/>
      <c r="AH851" s="96"/>
    </row>
    <row r="852" spans="1:34" ht="15.75" customHeight="1">
      <c r="A852" s="96"/>
      <c r="B852" s="96"/>
      <c r="C852" s="96"/>
      <c r="D852" s="96"/>
      <c r="E852" s="96"/>
      <c r="F852" s="96"/>
      <c r="G852" s="141"/>
      <c r="H852" s="96"/>
      <c r="I852" s="96"/>
      <c r="J852" s="96"/>
      <c r="K852" s="96"/>
      <c r="L852" s="96"/>
      <c r="M852" s="96"/>
      <c r="N852" s="96"/>
      <c r="O852" s="96"/>
      <c r="P852" s="96"/>
      <c r="Q852" s="96"/>
      <c r="R852" s="96"/>
      <c r="S852" s="96"/>
      <c r="T852" s="142"/>
      <c r="U852" s="142"/>
      <c r="V852" s="96"/>
      <c r="W852" s="96"/>
      <c r="X852" s="96"/>
      <c r="Y852" s="96"/>
      <c r="Z852" s="96"/>
      <c r="AA852" s="96"/>
      <c r="AB852" s="142"/>
      <c r="AC852" s="96"/>
      <c r="AD852" s="96"/>
      <c r="AE852" s="96"/>
      <c r="AF852" s="96"/>
      <c r="AG852" s="96"/>
      <c r="AH852" s="96"/>
    </row>
    <row r="853" spans="1:34" ht="15.75" customHeight="1">
      <c r="A853" s="96"/>
      <c r="B853" s="96"/>
      <c r="C853" s="96"/>
      <c r="D853" s="96"/>
      <c r="E853" s="96"/>
      <c r="F853" s="96"/>
      <c r="G853" s="141"/>
      <c r="H853" s="96"/>
      <c r="I853" s="96"/>
      <c r="J853" s="96"/>
      <c r="K853" s="96"/>
      <c r="L853" s="96"/>
      <c r="M853" s="96"/>
      <c r="N853" s="96"/>
      <c r="O853" s="96"/>
      <c r="P853" s="96"/>
      <c r="Q853" s="96"/>
      <c r="R853" s="96"/>
      <c r="S853" s="96"/>
      <c r="T853" s="142"/>
      <c r="U853" s="142"/>
      <c r="V853" s="96"/>
      <c r="W853" s="96"/>
      <c r="X853" s="96"/>
      <c r="Y853" s="96"/>
      <c r="Z853" s="96"/>
      <c r="AA853" s="96"/>
      <c r="AB853" s="142"/>
      <c r="AC853" s="96"/>
      <c r="AD853" s="96"/>
      <c r="AE853" s="96"/>
      <c r="AF853" s="96"/>
      <c r="AG853" s="96"/>
      <c r="AH853" s="96"/>
    </row>
    <row r="854" spans="1:34" ht="15.75" customHeight="1">
      <c r="A854" s="96"/>
      <c r="B854" s="96"/>
      <c r="C854" s="96"/>
      <c r="D854" s="96"/>
      <c r="E854" s="96"/>
      <c r="F854" s="96"/>
      <c r="G854" s="141"/>
      <c r="H854" s="96"/>
      <c r="I854" s="96"/>
      <c r="J854" s="96"/>
      <c r="K854" s="96"/>
      <c r="L854" s="96"/>
      <c r="M854" s="96"/>
      <c r="N854" s="96"/>
      <c r="O854" s="96"/>
      <c r="P854" s="96"/>
      <c r="Q854" s="96"/>
      <c r="R854" s="96"/>
      <c r="S854" s="96"/>
      <c r="T854" s="142"/>
      <c r="U854" s="142"/>
      <c r="V854" s="96"/>
      <c r="W854" s="96"/>
      <c r="X854" s="96"/>
      <c r="Y854" s="96"/>
      <c r="Z854" s="96"/>
      <c r="AA854" s="96"/>
      <c r="AB854" s="142"/>
      <c r="AC854" s="96"/>
      <c r="AD854" s="96"/>
      <c r="AE854" s="96"/>
      <c r="AF854" s="96"/>
      <c r="AG854" s="96"/>
      <c r="AH854" s="96"/>
    </row>
    <row r="855" spans="1:34" ht="15.75" customHeight="1">
      <c r="A855" s="96"/>
      <c r="B855" s="96"/>
      <c r="C855" s="96"/>
      <c r="D855" s="96"/>
      <c r="E855" s="96"/>
      <c r="F855" s="96"/>
      <c r="G855" s="141"/>
      <c r="H855" s="96"/>
      <c r="I855" s="96"/>
      <c r="J855" s="96"/>
      <c r="K855" s="96"/>
      <c r="L855" s="96"/>
      <c r="M855" s="96"/>
      <c r="N855" s="96"/>
      <c r="O855" s="96"/>
      <c r="P855" s="96"/>
      <c r="Q855" s="96"/>
      <c r="R855" s="96"/>
      <c r="S855" s="96"/>
      <c r="T855" s="142"/>
      <c r="U855" s="142"/>
      <c r="V855" s="96"/>
      <c r="W855" s="96"/>
      <c r="X855" s="96"/>
      <c r="Y855" s="96"/>
      <c r="Z855" s="96"/>
      <c r="AA855" s="96"/>
      <c r="AB855" s="142"/>
      <c r="AC855" s="96"/>
      <c r="AD855" s="96"/>
      <c r="AE855" s="96"/>
      <c r="AF855" s="96"/>
      <c r="AG855" s="96"/>
      <c r="AH855" s="96"/>
    </row>
    <row r="856" spans="1:34" ht="15.75" customHeight="1">
      <c r="A856" s="96"/>
      <c r="B856" s="96"/>
      <c r="C856" s="96"/>
      <c r="D856" s="96"/>
      <c r="E856" s="96"/>
      <c r="F856" s="96"/>
      <c r="G856" s="141"/>
      <c r="H856" s="96"/>
      <c r="I856" s="96"/>
      <c r="J856" s="96"/>
      <c r="K856" s="96"/>
      <c r="L856" s="96"/>
      <c r="M856" s="96"/>
      <c r="N856" s="96"/>
      <c r="O856" s="96"/>
      <c r="P856" s="96"/>
      <c r="Q856" s="96"/>
      <c r="R856" s="96"/>
      <c r="S856" s="96"/>
      <c r="T856" s="142"/>
      <c r="U856" s="142"/>
      <c r="V856" s="96"/>
      <c r="W856" s="96"/>
      <c r="X856" s="96"/>
      <c r="Y856" s="96"/>
      <c r="Z856" s="96"/>
      <c r="AA856" s="96"/>
      <c r="AB856" s="142"/>
      <c r="AC856" s="96"/>
      <c r="AD856" s="96"/>
      <c r="AE856" s="96"/>
      <c r="AF856" s="96"/>
      <c r="AG856" s="96"/>
      <c r="AH856" s="96"/>
    </row>
    <row r="857" spans="1:34" ht="15.75" customHeight="1">
      <c r="A857" s="96"/>
      <c r="B857" s="96"/>
      <c r="C857" s="96"/>
      <c r="D857" s="96"/>
      <c r="E857" s="96"/>
      <c r="F857" s="96"/>
      <c r="G857" s="141"/>
      <c r="H857" s="96"/>
      <c r="I857" s="96"/>
      <c r="J857" s="96"/>
      <c r="K857" s="96"/>
      <c r="L857" s="96"/>
      <c r="M857" s="96"/>
      <c r="N857" s="96"/>
      <c r="O857" s="96"/>
      <c r="P857" s="96"/>
      <c r="Q857" s="96"/>
      <c r="R857" s="96"/>
      <c r="S857" s="96"/>
      <c r="T857" s="142"/>
      <c r="U857" s="142"/>
      <c r="V857" s="96"/>
      <c r="W857" s="96"/>
      <c r="X857" s="96"/>
      <c r="Y857" s="96"/>
      <c r="Z857" s="96"/>
      <c r="AA857" s="96"/>
      <c r="AB857" s="142"/>
      <c r="AC857" s="96"/>
      <c r="AD857" s="96"/>
      <c r="AE857" s="96"/>
      <c r="AF857" s="96"/>
      <c r="AG857" s="96"/>
      <c r="AH857" s="96"/>
    </row>
    <row r="858" spans="1:34" ht="15.75" customHeight="1">
      <c r="A858" s="96"/>
      <c r="B858" s="96"/>
      <c r="C858" s="96"/>
      <c r="D858" s="96"/>
      <c r="E858" s="96"/>
      <c r="F858" s="96"/>
      <c r="G858" s="141"/>
      <c r="H858" s="96"/>
      <c r="I858" s="96"/>
      <c r="J858" s="96"/>
      <c r="K858" s="96"/>
      <c r="L858" s="96"/>
      <c r="M858" s="96"/>
      <c r="N858" s="96"/>
      <c r="O858" s="96"/>
      <c r="P858" s="96"/>
      <c r="Q858" s="96"/>
      <c r="R858" s="96"/>
      <c r="S858" s="96"/>
      <c r="T858" s="142"/>
      <c r="U858" s="142"/>
      <c r="V858" s="96"/>
      <c r="W858" s="96"/>
      <c r="X858" s="96"/>
      <c r="Y858" s="96"/>
      <c r="Z858" s="96"/>
      <c r="AA858" s="96"/>
      <c r="AB858" s="142"/>
      <c r="AC858" s="96"/>
      <c r="AD858" s="96"/>
      <c r="AE858" s="96"/>
      <c r="AF858" s="96"/>
      <c r="AG858" s="96"/>
      <c r="AH858" s="96"/>
    </row>
    <row r="859" spans="1:34" ht="15.75" customHeight="1">
      <c r="A859" s="96"/>
      <c r="B859" s="96"/>
      <c r="C859" s="96"/>
      <c r="D859" s="96"/>
      <c r="E859" s="96"/>
      <c r="F859" s="96"/>
      <c r="G859" s="141"/>
      <c r="H859" s="96"/>
      <c r="I859" s="96"/>
      <c r="J859" s="96"/>
      <c r="K859" s="96"/>
      <c r="L859" s="96"/>
      <c r="M859" s="96"/>
      <c r="N859" s="96"/>
      <c r="O859" s="96"/>
      <c r="P859" s="96"/>
      <c r="Q859" s="96"/>
      <c r="R859" s="96"/>
      <c r="S859" s="96"/>
      <c r="T859" s="142"/>
      <c r="U859" s="142"/>
      <c r="V859" s="96"/>
      <c r="W859" s="96"/>
      <c r="X859" s="96"/>
      <c r="Y859" s="96"/>
      <c r="Z859" s="96"/>
      <c r="AA859" s="96"/>
      <c r="AB859" s="142"/>
      <c r="AC859" s="96"/>
      <c r="AD859" s="96"/>
      <c r="AE859" s="96"/>
      <c r="AF859" s="96"/>
      <c r="AG859" s="96"/>
      <c r="AH859" s="96"/>
    </row>
    <row r="860" spans="1:34" ht="15.75" customHeight="1">
      <c r="A860" s="96"/>
      <c r="B860" s="96"/>
      <c r="C860" s="96"/>
      <c r="D860" s="96"/>
      <c r="E860" s="96"/>
      <c r="F860" s="96"/>
      <c r="G860" s="141"/>
      <c r="H860" s="96"/>
      <c r="I860" s="96"/>
      <c r="J860" s="96"/>
      <c r="K860" s="96"/>
      <c r="L860" s="96"/>
      <c r="M860" s="96"/>
      <c r="N860" s="96"/>
      <c r="O860" s="96"/>
      <c r="P860" s="96"/>
      <c r="Q860" s="96"/>
      <c r="R860" s="96"/>
      <c r="S860" s="96"/>
      <c r="T860" s="142"/>
      <c r="U860" s="142"/>
      <c r="V860" s="96"/>
      <c r="W860" s="96"/>
      <c r="X860" s="96"/>
      <c r="Y860" s="96"/>
      <c r="Z860" s="96"/>
      <c r="AA860" s="96"/>
      <c r="AB860" s="142"/>
      <c r="AC860" s="96"/>
      <c r="AD860" s="96"/>
      <c r="AE860" s="96"/>
      <c r="AF860" s="96"/>
      <c r="AG860" s="96"/>
      <c r="AH860" s="96"/>
    </row>
    <row r="861" spans="1:34" ht="15.75" customHeight="1">
      <c r="A861" s="96"/>
      <c r="B861" s="96"/>
      <c r="C861" s="96"/>
      <c r="D861" s="96"/>
      <c r="E861" s="96"/>
      <c r="F861" s="96"/>
      <c r="G861" s="141"/>
      <c r="H861" s="96"/>
      <c r="I861" s="96"/>
      <c r="J861" s="96"/>
      <c r="K861" s="96"/>
      <c r="L861" s="96"/>
      <c r="M861" s="96"/>
      <c r="N861" s="96"/>
      <c r="O861" s="96"/>
      <c r="P861" s="96"/>
      <c r="Q861" s="96"/>
      <c r="R861" s="96"/>
      <c r="S861" s="96"/>
      <c r="T861" s="142"/>
      <c r="U861" s="142"/>
      <c r="V861" s="96"/>
      <c r="W861" s="96"/>
      <c r="X861" s="96"/>
      <c r="Y861" s="96"/>
      <c r="Z861" s="96"/>
      <c r="AA861" s="96"/>
      <c r="AB861" s="142"/>
      <c r="AC861" s="96"/>
      <c r="AD861" s="96"/>
      <c r="AE861" s="96"/>
      <c r="AF861" s="96"/>
      <c r="AG861" s="96"/>
      <c r="AH861" s="96"/>
    </row>
    <row r="862" spans="1:34" ht="15.75" customHeight="1">
      <c r="A862" s="96"/>
      <c r="B862" s="96"/>
      <c r="C862" s="96"/>
      <c r="D862" s="96"/>
      <c r="E862" s="96"/>
      <c r="F862" s="96"/>
      <c r="G862" s="141"/>
      <c r="H862" s="96"/>
      <c r="I862" s="96"/>
      <c r="J862" s="96"/>
      <c r="K862" s="96"/>
      <c r="L862" s="96"/>
      <c r="M862" s="96"/>
      <c r="N862" s="96"/>
      <c r="O862" s="96"/>
      <c r="P862" s="96"/>
      <c r="Q862" s="96"/>
      <c r="R862" s="96"/>
      <c r="S862" s="96"/>
      <c r="T862" s="142"/>
      <c r="U862" s="142"/>
      <c r="V862" s="96"/>
      <c r="W862" s="96"/>
      <c r="X862" s="96"/>
      <c r="Y862" s="96"/>
      <c r="Z862" s="96"/>
      <c r="AA862" s="96"/>
      <c r="AB862" s="142"/>
      <c r="AC862" s="96"/>
      <c r="AD862" s="96"/>
      <c r="AE862" s="96"/>
      <c r="AF862" s="96"/>
      <c r="AG862" s="96"/>
      <c r="AH862" s="96"/>
    </row>
    <row r="863" spans="1:34" ht="15.75" customHeight="1">
      <c r="A863" s="96"/>
      <c r="B863" s="96"/>
      <c r="C863" s="96"/>
      <c r="D863" s="96"/>
      <c r="E863" s="96"/>
      <c r="F863" s="96"/>
      <c r="G863" s="141"/>
      <c r="H863" s="96"/>
      <c r="I863" s="96"/>
      <c r="J863" s="96"/>
      <c r="K863" s="96"/>
      <c r="L863" s="96"/>
      <c r="M863" s="96"/>
      <c r="N863" s="96"/>
      <c r="O863" s="96"/>
      <c r="P863" s="96"/>
      <c r="Q863" s="96"/>
      <c r="R863" s="96"/>
      <c r="S863" s="96"/>
      <c r="T863" s="142"/>
      <c r="U863" s="142"/>
      <c r="V863" s="96"/>
      <c r="W863" s="96"/>
      <c r="X863" s="96"/>
      <c r="Y863" s="96"/>
      <c r="Z863" s="96"/>
      <c r="AA863" s="96"/>
      <c r="AB863" s="142"/>
      <c r="AC863" s="96"/>
      <c r="AD863" s="96"/>
      <c r="AE863" s="96"/>
      <c r="AF863" s="96"/>
      <c r="AG863" s="96"/>
      <c r="AH863" s="96"/>
    </row>
    <row r="864" spans="1:34" ht="15.75" customHeight="1">
      <c r="A864" s="96"/>
      <c r="B864" s="96"/>
      <c r="C864" s="96"/>
      <c r="D864" s="96"/>
      <c r="E864" s="96"/>
      <c r="F864" s="96"/>
      <c r="G864" s="141"/>
      <c r="H864" s="96"/>
      <c r="I864" s="96"/>
      <c r="J864" s="96"/>
      <c r="K864" s="96"/>
      <c r="L864" s="96"/>
      <c r="M864" s="96"/>
      <c r="N864" s="96"/>
      <c r="O864" s="96"/>
      <c r="P864" s="96"/>
      <c r="Q864" s="96"/>
      <c r="R864" s="96"/>
      <c r="S864" s="96"/>
      <c r="T864" s="142"/>
      <c r="U864" s="142"/>
      <c r="V864" s="96"/>
      <c r="W864" s="96"/>
      <c r="X864" s="96"/>
      <c r="Y864" s="96"/>
      <c r="Z864" s="96"/>
      <c r="AA864" s="96"/>
      <c r="AB864" s="142"/>
      <c r="AC864" s="96"/>
      <c r="AD864" s="96"/>
      <c r="AE864" s="96"/>
      <c r="AF864" s="96"/>
      <c r="AG864" s="96"/>
      <c r="AH864" s="96"/>
    </row>
    <row r="865" spans="1:34" ht="15.75" customHeight="1">
      <c r="A865" s="96"/>
      <c r="B865" s="96"/>
      <c r="C865" s="96"/>
      <c r="D865" s="96"/>
      <c r="E865" s="96"/>
      <c r="F865" s="96"/>
      <c r="G865" s="141"/>
      <c r="H865" s="96"/>
      <c r="I865" s="96"/>
      <c r="J865" s="96"/>
      <c r="K865" s="96"/>
      <c r="L865" s="96"/>
      <c r="M865" s="96"/>
      <c r="N865" s="96"/>
      <c r="O865" s="96"/>
      <c r="P865" s="96"/>
      <c r="Q865" s="96"/>
      <c r="R865" s="96"/>
      <c r="S865" s="96"/>
      <c r="T865" s="142"/>
      <c r="U865" s="142"/>
      <c r="V865" s="96"/>
      <c r="W865" s="96"/>
      <c r="X865" s="96"/>
      <c r="Y865" s="96"/>
      <c r="Z865" s="96"/>
      <c r="AA865" s="96"/>
      <c r="AB865" s="142"/>
      <c r="AC865" s="96"/>
      <c r="AD865" s="96"/>
      <c r="AE865" s="96"/>
      <c r="AF865" s="96"/>
      <c r="AG865" s="96"/>
      <c r="AH865" s="96"/>
    </row>
    <row r="866" spans="1:34" ht="15.75" customHeight="1">
      <c r="A866" s="96"/>
      <c r="B866" s="96"/>
      <c r="C866" s="96"/>
      <c r="D866" s="96"/>
      <c r="E866" s="96"/>
      <c r="F866" s="96"/>
      <c r="G866" s="141"/>
      <c r="H866" s="96"/>
      <c r="I866" s="96"/>
      <c r="J866" s="96"/>
      <c r="K866" s="96"/>
      <c r="L866" s="96"/>
      <c r="M866" s="96"/>
      <c r="N866" s="96"/>
      <c r="O866" s="96"/>
      <c r="P866" s="96"/>
      <c r="Q866" s="96"/>
      <c r="R866" s="96"/>
      <c r="S866" s="96"/>
      <c r="T866" s="142"/>
      <c r="U866" s="142"/>
      <c r="V866" s="96"/>
      <c r="W866" s="96"/>
      <c r="X866" s="96"/>
      <c r="Y866" s="96"/>
      <c r="Z866" s="96"/>
      <c r="AA866" s="96"/>
      <c r="AB866" s="142"/>
      <c r="AC866" s="96"/>
      <c r="AD866" s="96"/>
      <c r="AE866" s="96"/>
      <c r="AF866" s="96"/>
      <c r="AG866" s="96"/>
      <c r="AH866" s="96"/>
    </row>
    <row r="867" spans="1:34" ht="15.75" customHeight="1">
      <c r="A867" s="96"/>
      <c r="B867" s="96"/>
      <c r="C867" s="96"/>
      <c r="D867" s="96"/>
      <c r="E867" s="96"/>
      <c r="F867" s="96"/>
      <c r="G867" s="141"/>
      <c r="H867" s="96"/>
      <c r="I867" s="96"/>
      <c r="J867" s="96"/>
      <c r="K867" s="96"/>
      <c r="L867" s="96"/>
      <c r="M867" s="96"/>
      <c r="N867" s="96"/>
      <c r="O867" s="96"/>
      <c r="P867" s="96"/>
      <c r="Q867" s="96"/>
      <c r="R867" s="96"/>
      <c r="S867" s="96"/>
      <c r="T867" s="142"/>
      <c r="U867" s="142"/>
      <c r="V867" s="96"/>
      <c r="W867" s="96"/>
      <c r="X867" s="96"/>
      <c r="Y867" s="96"/>
      <c r="Z867" s="96"/>
      <c r="AA867" s="96"/>
      <c r="AB867" s="142"/>
      <c r="AC867" s="96"/>
      <c r="AD867" s="96"/>
      <c r="AE867" s="96"/>
      <c r="AF867" s="96"/>
      <c r="AG867" s="96"/>
      <c r="AH867" s="96"/>
    </row>
    <row r="868" spans="1:34" ht="15.75" customHeight="1">
      <c r="A868" s="96"/>
      <c r="B868" s="96"/>
      <c r="C868" s="96"/>
      <c r="D868" s="96"/>
      <c r="E868" s="96"/>
      <c r="F868" s="96"/>
      <c r="G868" s="141"/>
      <c r="H868" s="96"/>
      <c r="I868" s="96"/>
      <c r="J868" s="96"/>
      <c r="K868" s="96"/>
      <c r="L868" s="96"/>
      <c r="M868" s="96"/>
      <c r="N868" s="96"/>
      <c r="O868" s="96"/>
      <c r="P868" s="96"/>
      <c r="Q868" s="96"/>
      <c r="R868" s="96"/>
      <c r="S868" s="96"/>
      <c r="T868" s="142"/>
      <c r="U868" s="142"/>
      <c r="V868" s="96"/>
      <c r="W868" s="96"/>
      <c r="X868" s="96"/>
      <c r="Y868" s="96"/>
      <c r="Z868" s="96"/>
      <c r="AA868" s="96"/>
      <c r="AB868" s="142"/>
      <c r="AC868" s="96"/>
      <c r="AD868" s="96"/>
      <c r="AE868" s="96"/>
      <c r="AF868" s="96"/>
      <c r="AG868" s="96"/>
      <c r="AH868" s="96"/>
    </row>
    <row r="869" spans="1:34" ht="15.75" customHeight="1">
      <c r="A869" s="96"/>
      <c r="B869" s="96"/>
      <c r="C869" s="96"/>
      <c r="D869" s="96"/>
      <c r="E869" s="96"/>
      <c r="F869" s="96"/>
      <c r="G869" s="141"/>
      <c r="H869" s="96"/>
      <c r="I869" s="96"/>
      <c r="J869" s="96"/>
      <c r="K869" s="96"/>
      <c r="L869" s="96"/>
      <c r="M869" s="96"/>
      <c r="N869" s="96"/>
      <c r="O869" s="96"/>
      <c r="P869" s="96"/>
      <c r="Q869" s="96"/>
      <c r="R869" s="96"/>
      <c r="S869" s="96"/>
      <c r="T869" s="142"/>
      <c r="U869" s="142"/>
      <c r="V869" s="96"/>
      <c r="W869" s="96"/>
      <c r="X869" s="96"/>
      <c r="Y869" s="96"/>
      <c r="Z869" s="96"/>
      <c r="AA869" s="96"/>
      <c r="AB869" s="142"/>
      <c r="AC869" s="96"/>
      <c r="AD869" s="96"/>
      <c r="AE869" s="96"/>
      <c r="AF869" s="96"/>
      <c r="AG869" s="96"/>
      <c r="AH869" s="96"/>
    </row>
    <row r="870" spans="1:34" ht="15.75" customHeight="1">
      <c r="A870" s="96"/>
      <c r="B870" s="96"/>
      <c r="C870" s="96"/>
      <c r="D870" s="96"/>
      <c r="E870" s="96"/>
      <c r="F870" s="96"/>
      <c r="G870" s="141"/>
      <c r="H870" s="96"/>
      <c r="I870" s="96"/>
      <c r="J870" s="96"/>
      <c r="K870" s="96"/>
      <c r="L870" s="96"/>
      <c r="M870" s="96"/>
      <c r="N870" s="96"/>
      <c r="O870" s="96"/>
      <c r="P870" s="96"/>
      <c r="Q870" s="96"/>
      <c r="R870" s="96"/>
      <c r="S870" s="96"/>
      <c r="T870" s="142"/>
      <c r="U870" s="142"/>
      <c r="V870" s="96"/>
      <c r="W870" s="96"/>
      <c r="X870" s="96"/>
      <c r="Y870" s="96"/>
      <c r="Z870" s="96"/>
      <c r="AA870" s="96"/>
      <c r="AB870" s="142"/>
      <c r="AC870" s="96"/>
      <c r="AD870" s="96"/>
      <c r="AE870" s="96"/>
      <c r="AF870" s="96"/>
      <c r="AG870" s="96"/>
      <c r="AH870" s="96"/>
    </row>
    <row r="871" spans="1:34" ht="15.75" customHeight="1">
      <c r="A871" s="96"/>
      <c r="B871" s="96"/>
      <c r="C871" s="96"/>
      <c r="D871" s="96"/>
      <c r="E871" s="96"/>
      <c r="F871" s="96"/>
      <c r="G871" s="141"/>
      <c r="H871" s="96"/>
      <c r="I871" s="96"/>
      <c r="J871" s="96"/>
      <c r="K871" s="96"/>
      <c r="L871" s="96"/>
      <c r="M871" s="96"/>
      <c r="N871" s="96"/>
      <c r="O871" s="96"/>
      <c r="P871" s="96"/>
      <c r="Q871" s="96"/>
      <c r="R871" s="96"/>
      <c r="S871" s="96"/>
      <c r="T871" s="142"/>
      <c r="U871" s="142"/>
      <c r="V871" s="96"/>
      <c r="W871" s="96"/>
      <c r="X871" s="96"/>
      <c r="Y871" s="96"/>
      <c r="Z871" s="96"/>
      <c r="AA871" s="96"/>
      <c r="AB871" s="142"/>
      <c r="AC871" s="96"/>
      <c r="AD871" s="96"/>
      <c r="AE871" s="96"/>
      <c r="AF871" s="96"/>
      <c r="AG871" s="96"/>
      <c r="AH871" s="96"/>
    </row>
    <row r="872" spans="1:34" ht="15.75" customHeight="1">
      <c r="A872" s="96"/>
      <c r="B872" s="96"/>
      <c r="C872" s="96"/>
      <c r="D872" s="96"/>
      <c r="E872" s="96"/>
      <c r="F872" s="96"/>
      <c r="G872" s="141"/>
      <c r="H872" s="96"/>
      <c r="I872" s="96"/>
      <c r="J872" s="96"/>
      <c r="K872" s="96"/>
      <c r="L872" s="96"/>
      <c r="M872" s="96"/>
      <c r="N872" s="96"/>
      <c r="O872" s="96"/>
      <c r="P872" s="96"/>
      <c r="Q872" s="96"/>
      <c r="R872" s="96"/>
      <c r="S872" s="96"/>
      <c r="T872" s="142"/>
      <c r="U872" s="142"/>
      <c r="V872" s="96"/>
      <c r="W872" s="96"/>
      <c r="X872" s="96"/>
      <c r="Y872" s="96"/>
      <c r="Z872" s="96"/>
      <c r="AA872" s="96"/>
      <c r="AB872" s="142"/>
      <c r="AC872" s="96"/>
      <c r="AD872" s="96"/>
      <c r="AE872" s="96"/>
      <c r="AF872" s="96"/>
      <c r="AG872" s="96"/>
      <c r="AH872" s="96"/>
    </row>
    <row r="873" spans="1:34" ht="15.75" customHeight="1">
      <c r="A873" s="96"/>
      <c r="B873" s="96"/>
      <c r="C873" s="96"/>
      <c r="D873" s="96"/>
      <c r="E873" s="96"/>
      <c r="F873" s="96"/>
      <c r="G873" s="141"/>
      <c r="H873" s="96"/>
      <c r="I873" s="96"/>
      <c r="J873" s="96"/>
      <c r="K873" s="96"/>
      <c r="L873" s="96"/>
      <c r="M873" s="96"/>
      <c r="N873" s="96"/>
      <c r="O873" s="96"/>
      <c r="P873" s="96"/>
      <c r="Q873" s="96"/>
      <c r="R873" s="96"/>
      <c r="S873" s="96"/>
      <c r="T873" s="142"/>
      <c r="U873" s="142"/>
      <c r="V873" s="96"/>
      <c r="W873" s="96"/>
      <c r="X873" s="96"/>
      <c r="Y873" s="96"/>
      <c r="Z873" s="96"/>
      <c r="AA873" s="96"/>
      <c r="AB873" s="142"/>
      <c r="AC873" s="96"/>
      <c r="AD873" s="96"/>
      <c r="AE873" s="96"/>
      <c r="AF873" s="96"/>
      <c r="AG873" s="96"/>
      <c r="AH873" s="96"/>
    </row>
    <row r="874" spans="1:34" ht="15.75" customHeight="1">
      <c r="A874" s="96"/>
      <c r="B874" s="96"/>
      <c r="C874" s="96"/>
      <c r="D874" s="96"/>
      <c r="E874" s="96"/>
      <c r="F874" s="96"/>
      <c r="G874" s="141"/>
      <c r="H874" s="96"/>
      <c r="I874" s="96"/>
      <c r="J874" s="96"/>
      <c r="K874" s="96"/>
      <c r="L874" s="96"/>
      <c r="M874" s="96"/>
      <c r="N874" s="96"/>
      <c r="O874" s="96"/>
      <c r="P874" s="96"/>
      <c r="Q874" s="96"/>
      <c r="R874" s="96"/>
      <c r="S874" s="96"/>
      <c r="T874" s="142"/>
      <c r="U874" s="142"/>
      <c r="V874" s="96"/>
      <c r="W874" s="96"/>
      <c r="X874" s="96"/>
      <c r="Y874" s="96"/>
      <c r="Z874" s="96"/>
      <c r="AA874" s="96"/>
      <c r="AB874" s="142"/>
      <c r="AC874" s="96"/>
      <c r="AD874" s="96"/>
      <c r="AE874" s="96"/>
      <c r="AF874" s="96"/>
      <c r="AG874" s="96"/>
      <c r="AH874" s="96"/>
    </row>
    <row r="875" spans="1:34" ht="15.75" customHeight="1">
      <c r="A875" s="96"/>
      <c r="B875" s="96"/>
      <c r="C875" s="96"/>
      <c r="D875" s="96"/>
      <c r="E875" s="96"/>
      <c r="F875" s="96"/>
      <c r="G875" s="141"/>
      <c r="H875" s="96"/>
      <c r="I875" s="96"/>
      <c r="J875" s="96"/>
      <c r="K875" s="96"/>
      <c r="L875" s="96"/>
      <c r="M875" s="96"/>
      <c r="N875" s="96"/>
      <c r="O875" s="96"/>
      <c r="P875" s="96"/>
      <c r="Q875" s="96"/>
      <c r="R875" s="96"/>
      <c r="S875" s="96"/>
      <c r="T875" s="142"/>
      <c r="U875" s="142"/>
      <c r="V875" s="96"/>
      <c r="W875" s="96"/>
      <c r="X875" s="96"/>
      <c r="Y875" s="96"/>
      <c r="Z875" s="96"/>
      <c r="AA875" s="96"/>
      <c r="AB875" s="142"/>
      <c r="AC875" s="96"/>
      <c r="AD875" s="96"/>
      <c r="AE875" s="96"/>
      <c r="AF875" s="96"/>
      <c r="AG875" s="96"/>
      <c r="AH875" s="96"/>
    </row>
    <row r="876" spans="1:34" ht="15.75" customHeight="1">
      <c r="A876" s="96"/>
      <c r="B876" s="96"/>
      <c r="C876" s="96"/>
      <c r="D876" s="96"/>
      <c r="E876" s="96"/>
      <c r="F876" s="96"/>
      <c r="G876" s="141"/>
      <c r="H876" s="96"/>
      <c r="I876" s="96"/>
      <c r="J876" s="96"/>
      <c r="K876" s="96"/>
      <c r="L876" s="96"/>
      <c r="M876" s="96"/>
      <c r="N876" s="96"/>
      <c r="O876" s="96"/>
      <c r="P876" s="96"/>
      <c r="Q876" s="96"/>
      <c r="R876" s="96"/>
      <c r="S876" s="96"/>
      <c r="T876" s="142"/>
      <c r="U876" s="142"/>
      <c r="V876" s="96"/>
      <c r="W876" s="96"/>
      <c r="X876" s="96"/>
      <c r="Y876" s="96"/>
      <c r="Z876" s="96"/>
      <c r="AA876" s="96"/>
      <c r="AB876" s="142"/>
      <c r="AC876" s="96"/>
      <c r="AD876" s="96"/>
      <c r="AE876" s="96"/>
      <c r="AF876" s="96"/>
      <c r="AG876" s="96"/>
      <c r="AH876" s="96"/>
    </row>
    <row r="877" spans="1:34" ht="15.75" customHeight="1">
      <c r="A877" s="96"/>
      <c r="B877" s="96"/>
      <c r="C877" s="96"/>
      <c r="D877" s="96"/>
      <c r="E877" s="96"/>
      <c r="F877" s="96"/>
      <c r="G877" s="141"/>
      <c r="H877" s="96"/>
      <c r="I877" s="96"/>
      <c r="J877" s="96"/>
      <c r="K877" s="96"/>
      <c r="L877" s="96"/>
      <c r="M877" s="96"/>
      <c r="N877" s="96"/>
      <c r="O877" s="96"/>
      <c r="P877" s="96"/>
      <c r="Q877" s="96"/>
      <c r="R877" s="96"/>
      <c r="S877" s="96"/>
      <c r="T877" s="142"/>
      <c r="U877" s="142"/>
      <c r="V877" s="96"/>
      <c r="W877" s="96"/>
      <c r="X877" s="96"/>
      <c r="Y877" s="96"/>
      <c r="Z877" s="96"/>
      <c r="AA877" s="96"/>
      <c r="AB877" s="142"/>
      <c r="AC877" s="96"/>
      <c r="AD877" s="96"/>
      <c r="AE877" s="96"/>
      <c r="AF877" s="96"/>
      <c r="AG877" s="96"/>
      <c r="AH877" s="96"/>
    </row>
    <row r="878" spans="1:34" ht="15.75" customHeight="1">
      <c r="A878" s="96"/>
      <c r="B878" s="96"/>
      <c r="C878" s="96"/>
      <c r="D878" s="96"/>
      <c r="E878" s="96"/>
      <c r="F878" s="96"/>
      <c r="G878" s="141"/>
      <c r="H878" s="96"/>
      <c r="I878" s="96"/>
      <c r="J878" s="96"/>
      <c r="K878" s="96"/>
      <c r="L878" s="96"/>
      <c r="M878" s="96"/>
      <c r="N878" s="96"/>
      <c r="O878" s="96"/>
      <c r="P878" s="96"/>
      <c r="Q878" s="96"/>
      <c r="R878" s="96"/>
      <c r="S878" s="96"/>
      <c r="T878" s="142"/>
      <c r="U878" s="142"/>
      <c r="V878" s="96"/>
      <c r="W878" s="96"/>
      <c r="X878" s="96"/>
      <c r="Y878" s="96"/>
      <c r="Z878" s="96"/>
      <c r="AA878" s="96"/>
      <c r="AB878" s="142"/>
      <c r="AC878" s="96"/>
      <c r="AD878" s="96"/>
      <c r="AE878" s="96"/>
      <c r="AF878" s="96"/>
      <c r="AG878" s="96"/>
      <c r="AH878" s="96"/>
    </row>
    <row r="879" spans="1:34" ht="15.75" customHeight="1">
      <c r="A879" s="96"/>
      <c r="B879" s="96"/>
      <c r="C879" s="96"/>
      <c r="D879" s="96"/>
      <c r="E879" s="96"/>
      <c r="F879" s="96"/>
      <c r="G879" s="141"/>
      <c r="H879" s="96"/>
      <c r="I879" s="96"/>
      <c r="J879" s="96"/>
      <c r="K879" s="96"/>
      <c r="L879" s="96"/>
      <c r="M879" s="96"/>
      <c r="N879" s="96"/>
      <c r="O879" s="96"/>
      <c r="P879" s="96"/>
      <c r="Q879" s="96"/>
      <c r="R879" s="96"/>
      <c r="S879" s="96"/>
      <c r="T879" s="142"/>
      <c r="U879" s="142"/>
      <c r="V879" s="96"/>
      <c r="W879" s="96"/>
      <c r="X879" s="96"/>
      <c r="Y879" s="96"/>
      <c r="Z879" s="96"/>
      <c r="AA879" s="96"/>
      <c r="AB879" s="142"/>
      <c r="AC879" s="96"/>
      <c r="AD879" s="96"/>
      <c r="AE879" s="96"/>
      <c r="AF879" s="96"/>
      <c r="AG879" s="96"/>
      <c r="AH879" s="96"/>
    </row>
    <row r="880" spans="1:34" ht="15.75" customHeight="1">
      <c r="A880" s="96"/>
      <c r="B880" s="96"/>
      <c r="C880" s="96"/>
      <c r="D880" s="96"/>
      <c r="E880" s="96"/>
      <c r="F880" s="96"/>
      <c r="G880" s="141"/>
      <c r="H880" s="96"/>
      <c r="I880" s="96"/>
      <c r="J880" s="96"/>
      <c r="K880" s="96"/>
      <c r="L880" s="96"/>
      <c r="M880" s="96"/>
      <c r="N880" s="96"/>
      <c r="O880" s="96"/>
      <c r="P880" s="96"/>
      <c r="Q880" s="96"/>
      <c r="R880" s="96"/>
      <c r="S880" s="96"/>
      <c r="T880" s="142"/>
      <c r="U880" s="142"/>
      <c r="V880" s="96"/>
      <c r="W880" s="96"/>
      <c r="X880" s="96"/>
      <c r="Y880" s="96"/>
      <c r="Z880" s="96"/>
      <c r="AA880" s="96"/>
      <c r="AB880" s="142"/>
      <c r="AC880" s="96"/>
      <c r="AD880" s="96"/>
      <c r="AE880" s="96"/>
      <c r="AF880" s="96"/>
      <c r="AG880" s="96"/>
      <c r="AH880" s="96"/>
    </row>
    <row r="881" spans="1:34" ht="15.75" customHeight="1">
      <c r="A881" s="96"/>
      <c r="B881" s="96"/>
      <c r="C881" s="96"/>
      <c r="D881" s="96"/>
      <c r="E881" s="96"/>
      <c r="F881" s="96"/>
      <c r="G881" s="141"/>
      <c r="H881" s="96"/>
      <c r="I881" s="96"/>
      <c r="J881" s="96"/>
      <c r="K881" s="96"/>
      <c r="L881" s="96"/>
      <c r="M881" s="96"/>
      <c r="N881" s="96"/>
      <c r="O881" s="96"/>
      <c r="P881" s="96"/>
      <c r="Q881" s="96"/>
      <c r="R881" s="96"/>
      <c r="S881" s="96"/>
      <c r="T881" s="142"/>
      <c r="U881" s="142"/>
      <c r="V881" s="96"/>
      <c r="W881" s="96"/>
      <c r="X881" s="96"/>
      <c r="Y881" s="96"/>
      <c r="Z881" s="96"/>
      <c r="AA881" s="96"/>
      <c r="AB881" s="142"/>
      <c r="AC881" s="96"/>
      <c r="AD881" s="96"/>
      <c r="AE881" s="96"/>
      <c r="AF881" s="96"/>
      <c r="AG881" s="96"/>
      <c r="AH881" s="96"/>
    </row>
    <row r="882" spans="1:34" ht="15.75" customHeight="1">
      <c r="A882" s="96"/>
      <c r="B882" s="96"/>
      <c r="C882" s="96"/>
      <c r="D882" s="96"/>
      <c r="E882" s="96"/>
      <c r="F882" s="96"/>
      <c r="G882" s="141"/>
      <c r="H882" s="96"/>
      <c r="I882" s="96"/>
      <c r="J882" s="96"/>
      <c r="K882" s="96"/>
      <c r="L882" s="96"/>
      <c r="M882" s="96"/>
      <c r="N882" s="96"/>
      <c r="O882" s="96"/>
      <c r="P882" s="96"/>
      <c r="Q882" s="96"/>
      <c r="R882" s="96"/>
      <c r="S882" s="96"/>
      <c r="T882" s="142"/>
      <c r="U882" s="142"/>
      <c r="V882" s="96"/>
      <c r="W882" s="96"/>
      <c r="X882" s="96"/>
      <c r="Y882" s="96"/>
      <c r="Z882" s="96"/>
      <c r="AA882" s="96"/>
      <c r="AB882" s="142"/>
      <c r="AC882" s="96"/>
      <c r="AD882" s="96"/>
      <c r="AE882" s="96"/>
      <c r="AF882" s="96"/>
      <c r="AG882" s="96"/>
      <c r="AH882" s="96"/>
    </row>
    <row r="883" spans="1:34" ht="15.75" customHeight="1">
      <c r="A883" s="96"/>
      <c r="B883" s="96"/>
      <c r="C883" s="96"/>
      <c r="D883" s="96"/>
      <c r="E883" s="96"/>
      <c r="F883" s="96"/>
      <c r="G883" s="141"/>
      <c r="H883" s="96"/>
      <c r="I883" s="96"/>
      <c r="J883" s="96"/>
      <c r="K883" s="96"/>
      <c r="L883" s="96"/>
      <c r="M883" s="96"/>
      <c r="N883" s="96"/>
      <c r="O883" s="96"/>
      <c r="P883" s="96"/>
      <c r="Q883" s="96"/>
      <c r="R883" s="96"/>
      <c r="S883" s="96"/>
      <c r="T883" s="142"/>
      <c r="U883" s="142"/>
      <c r="V883" s="96"/>
      <c r="W883" s="96"/>
      <c r="X883" s="96"/>
      <c r="Y883" s="96"/>
      <c r="Z883" s="96"/>
      <c r="AA883" s="96"/>
      <c r="AB883" s="142"/>
      <c r="AC883" s="96"/>
      <c r="AD883" s="96"/>
      <c r="AE883" s="96"/>
      <c r="AF883" s="96"/>
      <c r="AG883" s="96"/>
      <c r="AH883" s="96"/>
    </row>
    <row r="884" spans="1:34" ht="15.75" customHeight="1">
      <c r="A884" s="96"/>
      <c r="B884" s="96"/>
      <c r="C884" s="96"/>
      <c r="D884" s="96"/>
      <c r="E884" s="96"/>
      <c r="F884" s="96"/>
      <c r="G884" s="141"/>
      <c r="H884" s="96"/>
      <c r="I884" s="96"/>
      <c r="J884" s="96"/>
      <c r="K884" s="96"/>
      <c r="L884" s="96"/>
      <c r="M884" s="96"/>
      <c r="N884" s="96"/>
      <c r="O884" s="96"/>
      <c r="P884" s="96"/>
      <c r="Q884" s="96"/>
      <c r="R884" s="96"/>
      <c r="S884" s="96"/>
      <c r="T884" s="142"/>
      <c r="U884" s="142"/>
      <c r="V884" s="96"/>
      <c r="W884" s="96"/>
      <c r="X884" s="96"/>
      <c r="Y884" s="96"/>
      <c r="Z884" s="96"/>
      <c r="AA884" s="96"/>
      <c r="AB884" s="142"/>
      <c r="AC884" s="96"/>
      <c r="AD884" s="96"/>
      <c r="AE884" s="96"/>
      <c r="AF884" s="96"/>
      <c r="AG884" s="96"/>
      <c r="AH884" s="96"/>
    </row>
    <row r="885" spans="1:34" ht="15.75" customHeight="1">
      <c r="A885" s="96"/>
      <c r="B885" s="96"/>
      <c r="C885" s="96"/>
      <c r="D885" s="96"/>
      <c r="E885" s="96"/>
      <c r="F885" s="96"/>
      <c r="G885" s="141"/>
      <c r="H885" s="96"/>
      <c r="I885" s="96"/>
      <c r="J885" s="96"/>
      <c r="K885" s="96"/>
      <c r="L885" s="96"/>
      <c r="M885" s="96"/>
      <c r="N885" s="96"/>
      <c r="O885" s="96"/>
      <c r="P885" s="96"/>
      <c r="Q885" s="96"/>
      <c r="R885" s="96"/>
      <c r="S885" s="96"/>
      <c r="T885" s="142"/>
      <c r="U885" s="142"/>
      <c r="V885" s="96"/>
      <c r="W885" s="96"/>
      <c r="X885" s="96"/>
      <c r="Y885" s="96"/>
      <c r="Z885" s="96"/>
      <c r="AA885" s="96"/>
      <c r="AB885" s="142"/>
      <c r="AC885" s="96"/>
      <c r="AD885" s="96"/>
      <c r="AE885" s="96"/>
      <c r="AF885" s="96"/>
      <c r="AG885" s="96"/>
      <c r="AH885" s="96"/>
    </row>
    <row r="886" spans="1:34" ht="15.75" customHeight="1">
      <c r="A886" s="96"/>
      <c r="B886" s="96"/>
      <c r="C886" s="96"/>
      <c r="D886" s="96"/>
      <c r="E886" s="96"/>
      <c r="F886" s="96"/>
      <c r="G886" s="141"/>
      <c r="H886" s="96"/>
      <c r="I886" s="96"/>
      <c r="J886" s="96"/>
      <c r="K886" s="96"/>
      <c r="L886" s="96"/>
      <c r="M886" s="96"/>
      <c r="N886" s="96"/>
      <c r="O886" s="96"/>
      <c r="P886" s="96"/>
      <c r="Q886" s="96"/>
      <c r="R886" s="96"/>
      <c r="S886" s="96"/>
      <c r="T886" s="142"/>
      <c r="U886" s="142"/>
      <c r="V886" s="96"/>
      <c r="W886" s="96"/>
      <c r="X886" s="96"/>
      <c r="Y886" s="96"/>
      <c r="Z886" s="96"/>
      <c r="AA886" s="96"/>
      <c r="AB886" s="142"/>
      <c r="AC886" s="96"/>
      <c r="AD886" s="96"/>
      <c r="AE886" s="96"/>
      <c r="AF886" s="96"/>
      <c r="AG886" s="96"/>
      <c r="AH886" s="96"/>
    </row>
    <row r="887" spans="1:34" ht="15.75" customHeight="1">
      <c r="A887" s="96"/>
      <c r="B887" s="96"/>
      <c r="C887" s="96"/>
      <c r="D887" s="96"/>
      <c r="E887" s="96"/>
      <c r="F887" s="96"/>
      <c r="G887" s="141"/>
      <c r="H887" s="96"/>
      <c r="I887" s="96"/>
      <c r="J887" s="96"/>
      <c r="K887" s="96"/>
      <c r="L887" s="96"/>
      <c r="M887" s="96"/>
      <c r="N887" s="96"/>
      <c r="O887" s="96"/>
      <c r="P887" s="96"/>
      <c r="Q887" s="96"/>
      <c r="R887" s="96"/>
      <c r="S887" s="96"/>
      <c r="T887" s="142"/>
      <c r="U887" s="142"/>
      <c r="V887" s="96"/>
      <c r="W887" s="96"/>
      <c r="X887" s="96"/>
      <c r="Y887" s="96"/>
      <c r="Z887" s="96"/>
      <c r="AA887" s="96"/>
      <c r="AB887" s="142"/>
      <c r="AC887" s="96"/>
      <c r="AD887" s="96"/>
      <c r="AE887" s="96"/>
      <c r="AF887" s="96"/>
      <c r="AG887" s="96"/>
      <c r="AH887" s="96"/>
    </row>
    <row r="888" spans="1:34" ht="15.75" customHeight="1">
      <c r="A888" s="96"/>
      <c r="B888" s="96"/>
      <c r="C888" s="96"/>
      <c r="D888" s="96"/>
      <c r="E888" s="96"/>
      <c r="F888" s="96"/>
      <c r="G888" s="141"/>
      <c r="H888" s="96"/>
      <c r="I888" s="96"/>
      <c r="J888" s="96"/>
      <c r="K888" s="96"/>
      <c r="L888" s="96"/>
      <c r="M888" s="96"/>
      <c r="N888" s="96"/>
      <c r="O888" s="96"/>
      <c r="P888" s="96"/>
      <c r="Q888" s="96"/>
      <c r="R888" s="96"/>
      <c r="S888" s="96"/>
      <c r="T888" s="142"/>
      <c r="U888" s="142"/>
      <c r="V888" s="96"/>
      <c r="W888" s="96"/>
      <c r="X888" s="96"/>
      <c r="Y888" s="96"/>
      <c r="Z888" s="96"/>
      <c r="AA888" s="96"/>
      <c r="AB888" s="142"/>
      <c r="AC888" s="96"/>
      <c r="AD888" s="96"/>
      <c r="AE888" s="96"/>
      <c r="AF888" s="96"/>
      <c r="AG888" s="96"/>
      <c r="AH888" s="96"/>
    </row>
    <row r="889" spans="1:34" ht="15.75" customHeight="1">
      <c r="A889" s="96"/>
      <c r="B889" s="96"/>
      <c r="C889" s="96"/>
      <c r="D889" s="96"/>
      <c r="E889" s="96"/>
      <c r="F889" s="96"/>
      <c r="G889" s="141"/>
      <c r="H889" s="96"/>
      <c r="I889" s="96"/>
      <c r="J889" s="96"/>
      <c r="K889" s="96"/>
      <c r="L889" s="96"/>
      <c r="M889" s="96"/>
      <c r="N889" s="96"/>
      <c r="O889" s="96"/>
      <c r="P889" s="96"/>
      <c r="Q889" s="96"/>
      <c r="R889" s="96"/>
      <c r="S889" s="96"/>
      <c r="T889" s="142"/>
      <c r="U889" s="142"/>
      <c r="V889" s="96"/>
      <c r="W889" s="96"/>
      <c r="X889" s="96"/>
      <c r="Y889" s="96"/>
      <c r="Z889" s="96"/>
      <c r="AA889" s="96"/>
      <c r="AB889" s="142"/>
      <c r="AC889" s="96"/>
      <c r="AD889" s="96"/>
      <c r="AE889" s="96"/>
      <c r="AF889" s="96"/>
      <c r="AG889" s="96"/>
      <c r="AH889" s="96"/>
    </row>
    <row r="890" spans="1:34" ht="15.75" customHeight="1">
      <c r="A890" s="96"/>
      <c r="B890" s="96"/>
      <c r="C890" s="96"/>
      <c r="D890" s="96"/>
      <c r="E890" s="96"/>
      <c r="F890" s="96"/>
      <c r="G890" s="141"/>
      <c r="H890" s="96"/>
      <c r="I890" s="96"/>
      <c r="J890" s="96"/>
      <c r="K890" s="96"/>
      <c r="L890" s="96"/>
      <c r="M890" s="96"/>
      <c r="N890" s="96"/>
      <c r="O890" s="96"/>
      <c r="P890" s="96"/>
      <c r="Q890" s="96"/>
      <c r="R890" s="96"/>
      <c r="S890" s="96"/>
      <c r="T890" s="142"/>
      <c r="U890" s="142"/>
      <c r="V890" s="96"/>
      <c r="W890" s="96"/>
      <c r="X890" s="96"/>
      <c r="Y890" s="96"/>
      <c r="Z890" s="96"/>
      <c r="AA890" s="96"/>
      <c r="AB890" s="142"/>
      <c r="AC890" s="96"/>
      <c r="AD890" s="96"/>
      <c r="AE890" s="96"/>
      <c r="AF890" s="96"/>
      <c r="AG890" s="96"/>
      <c r="AH890" s="96"/>
    </row>
    <row r="891" spans="1:34" ht="15.75" customHeight="1">
      <c r="A891" s="96"/>
      <c r="B891" s="96"/>
      <c r="C891" s="96"/>
      <c r="D891" s="96"/>
      <c r="E891" s="96"/>
      <c r="F891" s="96"/>
      <c r="G891" s="141"/>
      <c r="H891" s="96"/>
      <c r="I891" s="96"/>
      <c r="J891" s="96"/>
      <c r="K891" s="96"/>
      <c r="L891" s="96"/>
      <c r="M891" s="96"/>
      <c r="N891" s="96"/>
      <c r="O891" s="96"/>
      <c r="P891" s="96"/>
      <c r="Q891" s="96"/>
      <c r="R891" s="96"/>
      <c r="S891" s="96"/>
      <c r="T891" s="142"/>
      <c r="U891" s="142"/>
      <c r="V891" s="96"/>
      <c r="W891" s="96"/>
      <c r="X891" s="96"/>
      <c r="Y891" s="96"/>
      <c r="Z891" s="96"/>
      <c r="AA891" s="96"/>
      <c r="AB891" s="142"/>
      <c r="AC891" s="96"/>
      <c r="AD891" s="96"/>
      <c r="AE891" s="96"/>
      <c r="AF891" s="96"/>
      <c r="AG891" s="96"/>
      <c r="AH891" s="96"/>
    </row>
    <row r="892" spans="1:34" ht="15.75" customHeight="1">
      <c r="A892" s="96"/>
      <c r="B892" s="96"/>
      <c r="C892" s="96"/>
      <c r="D892" s="96"/>
      <c r="E892" s="96"/>
      <c r="F892" s="96"/>
      <c r="G892" s="141"/>
      <c r="H892" s="96"/>
      <c r="I892" s="96"/>
      <c r="J892" s="96"/>
      <c r="K892" s="96"/>
      <c r="L892" s="96"/>
      <c r="M892" s="96"/>
      <c r="N892" s="96"/>
      <c r="O892" s="96"/>
      <c r="P892" s="96"/>
      <c r="Q892" s="96"/>
      <c r="R892" s="96"/>
      <c r="S892" s="96"/>
      <c r="T892" s="142"/>
      <c r="U892" s="142"/>
      <c r="V892" s="96"/>
      <c r="W892" s="96"/>
      <c r="X892" s="96"/>
      <c r="Y892" s="96"/>
      <c r="Z892" s="96"/>
      <c r="AA892" s="96"/>
      <c r="AB892" s="142"/>
      <c r="AC892" s="96"/>
      <c r="AD892" s="96"/>
      <c r="AE892" s="96"/>
      <c r="AF892" s="96"/>
      <c r="AG892" s="96"/>
      <c r="AH892" s="96"/>
    </row>
    <row r="893" spans="1:34" ht="15.75" customHeight="1">
      <c r="A893" s="96"/>
      <c r="B893" s="96"/>
      <c r="C893" s="96"/>
      <c r="D893" s="96"/>
      <c r="E893" s="96"/>
      <c r="F893" s="96"/>
      <c r="G893" s="141"/>
      <c r="H893" s="96"/>
      <c r="I893" s="96"/>
      <c r="J893" s="96"/>
      <c r="K893" s="96"/>
      <c r="L893" s="96"/>
      <c r="M893" s="96"/>
      <c r="N893" s="96"/>
      <c r="O893" s="96"/>
      <c r="P893" s="96"/>
      <c r="Q893" s="96"/>
      <c r="R893" s="96"/>
      <c r="S893" s="96"/>
      <c r="T893" s="142"/>
      <c r="U893" s="142"/>
      <c r="V893" s="96"/>
      <c r="W893" s="96"/>
      <c r="X893" s="96"/>
      <c r="Y893" s="96"/>
      <c r="Z893" s="96"/>
      <c r="AA893" s="96"/>
      <c r="AB893" s="142"/>
      <c r="AC893" s="96"/>
      <c r="AD893" s="96"/>
      <c r="AE893" s="96"/>
      <c r="AF893" s="96"/>
      <c r="AG893" s="96"/>
      <c r="AH893" s="96"/>
    </row>
    <row r="894" spans="1:34" ht="15.75" customHeight="1">
      <c r="A894" s="96"/>
      <c r="B894" s="96"/>
      <c r="C894" s="96"/>
      <c r="D894" s="96"/>
      <c r="E894" s="96"/>
      <c r="F894" s="96"/>
      <c r="G894" s="141"/>
      <c r="H894" s="96"/>
      <c r="I894" s="96"/>
      <c r="J894" s="96"/>
      <c r="K894" s="96"/>
      <c r="L894" s="96"/>
      <c r="M894" s="96"/>
      <c r="N894" s="96"/>
      <c r="O894" s="96"/>
      <c r="P894" s="96"/>
      <c r="Q894" s="96"/>
      <c r="R894" s="96"/>
      <c r="S894" s="96"/>
      <c r="T894" s="142"/>
      <c r="U894" s="142"/>
      <c r="V894" s="96"/>
      <c r="W894" s="96"/>
      <c r="X894" s="96"/>
      <c r="Y894" s="96"/>
      <c r="Z894" s="96"/>
      <c r="AA894" s="96"/>
      <c r="AB894" s="142"/>
      <c r="AC894" s="96"/>
      <c r="AD894" s="96"/>
      <c r="AE894" s="96"/>
      <c r="AF894" s="96"/>
      <c r="AG894" s="96"/>
      <c r="AH894" s="96"/>
    </row>
    <row r="895" spans="1:34" ht="15.75" customHeight="1">
      <c r="A895" s="96"/>
      <c r="B895" s="96"/>
      <c r="C895" s="96"/>
      <c r="D895" s="96"/>
      <c r="E895" s="96"/>
      <c r="F895" s="96"/>
      <c r="G895" s="141"/>
      <c r="H895" s="96"/>
      <c r="I895" s="96"/>
      <c r="J895" s="96"/>
      <c r="K895" s="96"/>
      <c r="L895" s="96"/>
      <c r="M895" s="96"/>
      <c r="N895" s="96"/>
      <c r="O895" s="96"/>
      <c r="P895" s="96"/>
      <c r="Q895" s="96"/>
      <c r="R895" s="96"/>
      <c r="S895" s="96"/>
      <c r="T895" s="142"/>
      <c r="U895" s="142"/>
      <c r="V895" s="96"/>
      <c r="W895" s="96"/>
      <c r="X895" s="96"/>
      <c r="Y895" s="96"/>
      <c r="Z895" s="96"/>
      <c r="AA895" s="96"/>
      <c r="AB895" s="142"/>
      <c r="AC895" s="96"/>
      <c r="AD895" s="96"/>
      <c r="AE895" s="96"/>
      <c r="AF895" s="96"/>
      <c r="AG895" s="96"/>
      <c r="AH895" s="96"/>
    </row>
    <row r="896" spans="1:34" ht="15.75" customHeight="1">
      <c r="A896" s="96"/>
      <c r="B896" s="96"/>
      <c r="C896" s="96"/>
      <c r="D896" s="96"/>
      <c r="E896" s="96"/>
      <c r="F896" s="96"/>
      <c r="G896" s="141"/>
      <c r="H896" s="96"/>
      <c r="I896" s="96"/>
      <c r="J896" s="96"/>
      <c r="K896" s="96"/>
      <c r="L896" s="96"/>
      <c r="M896" s="96"/>
      <c r="N896" s="96"/>
      <c r="O896" s="96"/>
      <c r="P896" s="96"/>
      <c r="Q896" s="96"/>
      <c r="R896" s="96"/>
      <c r="S896" s="96"/>
      <c r="T896" s="142"/>
      <c r="U896" s="142"/>
      <c r="V896" s="96"/>
      <c r="W896" s="96"/>
      <c r="X896" s="96"/>
      <c r="Y896" s="96"/>
      <c r="Z896" s="96"/>
      <c r="AA896" s="96"/>
      <c r="AB896" s="142"/>
      <c r="AC896" s="96"/>
      <c r="AD896" s="96"/>
      <c r="AE896" s="96"/>
      <c r="AF896" s="96"/>
      <c r="AG896" s="96"/>
      <c r="AH896" s="96"/>
    </row>
    <row r="897" spans="1:34" ht="15.75" customHeight="1">
      <c r="A897" s="96"/>
      <c r="B897" s="96"/>
      <c r="C897" s="96"/>
      <c r="D897" s="96"/>
      <c r="E897" s="96"/>
      <c r="F897" s="96"/>
      <c r="G897" s="141"/>
      <c r="H897" s="96"/>
      <c r="I897" s="96"/>
      <c r="J897" s="96"/>
      <c r="K897" s="96"/>
      <c r="L897" s="96"/>
      <c r="M897" s="96"/>
      <c r="N897" s="96"/>
      <c r="O897" s="96"/>
      <c r="P897" s="96"/>
      <c r="Q897" s="96"/>
      <c r="R897" s="96"/>
      <c r="S897" s="96"/>
      <c r="T897" s="142"/>
      <c r="U897" s="142"/>
      <c r="V897" s="96"/>
      <c r="W897" s="96"/>
      <c r="X897" s="96"/>
      <c r="Y897" s="96"/>
      <c r="Z897" s="96"/>
      <c r="AA897" s="96"/>
      <c r="AB897" s="142"/>
      <c r="AC897" s="96"/>
      <c r="AD897" s="96"/>
      <c r="AE897" s="96"/>
      <c r="AF897" s="96"/>
      <c r="AG897" s="96"/>
      <c r="AH897" s="96"/>
    </row>
    <row r="898" spans="1:34" ht="15.75" customHeight="1">
      <c r="A898" s="96"/>
      <c r="B898" s="96"/>
      <c r="C898" s="96"/>
      <c r="D898" s="96"/>
      <c r="E898" s="96"/>
      <c r="F898" s="96"/>
      <c r="G898" s="141"/>
      <c r="H898" s="96"/>
      <c r="I898" s="96"/>
      <c r="J898" s="96"/>
      <c r="K898" s="96"/>
      <c r="L898" s="96"/>
      <c r="M898" s="96"/>
      <c r="N898" s="96"/>
      <c r="O898" s="96"/>
      <c r="P898" s="96"/>
      <c r="Q898" s="96"/>
      <c r="R898" s="96"/>
      <c r="S898" s="96"/>
      <c r="T898" s="142"/>
      <c r="U898" s="142"/>
      <c r="V898" s="96"/>
      <c r="W898" s="96"/>
      <c r="X898" s="96"/>
      <c r="Y898" s="96"/>
      <c r="Z898" s="96"/>
      <c r="AA898" s="96"/>
      <c r="AB898" s="142"/>
      <c r="AC898" s="96"/>
      <c r="AD898" s="96"/>
      <c r="AE898" s="96"/>
      <c r="AF898" s="96"/>
      <c r="AG898" s="96"/>
      <c r="AH898" s="96"/>
    </row>
    <row r="899" spans="1:34" ht="15.75" customHeight="1">
      <c r="A899" s="96"/>
      <c r="B899" s="96"/>
      <c r="C899" s="96"/>
      <c r="D899" s="96"/>
      <c r="E899" s="96"/>
      <c r="F899" s="96"/>
      <c r="G899" s="141"/>
      <c r="H899" s="96"/>
      <c r="I899" s="96"/>
      <c r="J899" s="96"/>
      <c r="K899" s="96"/>
      <c r="L899" s="96"/>
      <c r="M899" s="96"/>
      <c r="N899" s="96"/>
      <c r="O899" s="96"/>
      <c r="P899" s="96"/>
      <c r="Q899" s="96"/>
      <c r="R899" s="96"/>
      <c r="S899" s="96"/>
      <c r="T899" s="142"/>
      <c r="U899" s="142"/>
      <c r="V899" s="96"/>
      <c r="W899" s="96"/>
      <c r="X899" s="96"/>
      <c r="Y899" s="96"/>
      <c r="Z899" s="96"/>
      <c r="AA899" s="96"/>
      <c r="AB899" s="142"/>
      <c r="AC899" s="96"/>
      <c r="AD899" s="96"/>
      <c r="AE899" s="96"/>
      <c r="AF899" s="96"/>
      <c r="AG899" s="96"/>
      <c r="AH899" s="96"/>
    </row>
    <row r="900" spans="1:34" ht="15.75" customHeight="1">
      <c r="A900" s="96"/>
      <c r="B900" s="96"/>
      <c r="C900" s="96"/>
      <c r="D900" s="96"/>
      <c r="E900" s="96"/>
      <c r="F900" s="96"/>
      <c r="G900" s="141"/>
      <c r="H900" s="96"/>
      <c r="I900" s="96"/>
      <c r="J900" s="96"/>
      <c r="K900" s="96"/>
      <c r="L900" s="96"/>
      <c r="M900" s="96"/>
      <c r="N900" s="96"/>
      <c r="O900" s="96"/>
      <c r="P900" s="96"/>
      <c r="Q900" s="96"/>
      <c r="R900" s="96"/>
      <c r="S900" s="96"/>
      <c r="T900" s="142"/>
      <c r="U900" s="142"/>
      <c r="V900" s="96"/>
      <c r="W900" s="96"/>
      <c r="X900" s="96"/>
      <c r="Y900" s="96"/>
      <c r="Z900" s="96"/>
      <c r="AA900" s="96"/>
      <c r="AB900" s="142"/>
      <c r="AC900" s="96"/>
      <c r="AD900" s="96"/>
      <c r="AE900" s="96"/>
      <c r="AF900" s="96"/>
      <c r="AG900" s="96"/>
      <c r="AH900" s="96"/>
    </row>
    <row r="901" spans="1:34" ht="15.75" customHeight="1">
      <c r="A901" s="96"/>
      <c r="B901" s="96"/>
      <c r="C901" s="96"/>
      <c r="D901" s="96"/>
      <c r="E901" s="96"/>
      <c r="F901" s="96"/>
      <c r="G901" s="141"/>
      <c r="H901" s="96"/>
      <c r="I901" s="96"/>
      <c r="J901" s="96"/>
      <c r="K901" s="96"/>
      <c r="L901" s="96"/>
      <c r="M901" s="96"/>
      <c r="N901" s="96"/>
      <c r="O901" s="96"/>
      <c r="P901" s="96"/>
      <c r="Q901" s="96"/>
      <c r="R901" s="96"/>
      <c r="S901" s="96"/>
      <c r="T901" s="142"/>
      <c r="U901" s="142"/>
      <c r="V901" s="96"/>
      <c r="W901" s="96"/>
      <c r="X901" s="96"/>
      <c r="Y901" s="96"/>
      <c r="Z901" s="96"/>
      <c r="AA901" s="96"/>
      <c r="AB901" s="142"/>
      <c r="AC901" s="96"/>
      <c r="AD901" s="96"/>
      <c r="AE901" s="96"/>
      <c r="AF901" s="96"/>
      <c r="AG901" s="96"/>
      <c r="AH901" s="96"/>
    </row>
    <row r="902" spans="1:34" ht="15.75" customHeight="1">
      <c r="A902" s="96"/>
      <c r="B902" s="96"/>
      <c r="C902" s="96"/>
      <c r="D902" s="96"/>
      <c r="E902" s="96"/>
      <c r="F902" s="96"/>
      <c r="G902" s="141"/>
      <c r="H902" s="96"/>
      <c r="I902" s="96"/>
      <c r="J902" s="96"/>
      <c r="K902" s="96"/>
      <c r="L902" s="96"/>
      <c r="M902" s="96"/>
      <c r="N902" s="96"/>
      <c r="O902" s="96"/>
      <c r="P902" s="96"/>
      <c r="Q902" s="96"/>
      <c r="R902" s="96"/>
      <c r="S902" s="96"/>
      <c r="T902" s="142"/>
      <c r="U902" s="142"/>
      <c r="V902" s="96"/>
      <c r="W902" s="96"/>
      <c r="X902" s="96"/>
      <c r="Y902" s="96"/>
      <c r="Z902" s="96"/>
      <c r="AA902" s="96"/>
      <c r="AB902" s="142"/>
      <c r="AC902" s="96"/>
      <c r="AD902" s="96"/>
      <c r="AE902" s="96"/>
      <c r="AF902" s="96"/>
      <c r="AG902" s="96"/>
      <c r="AH902" s="96"/>
    </row>
    <row r="903" spans="1:34" ht="15.75" customHeight="1">
      <c r="A903" s="96"/>
      <c r="B903" s="96"/>
      <c r="C903" s="96"/>
      <c r="D903" s="96"/>
      <c r="E903" s="96"/>
      <c r="F903" s="96"/>
      <c r="G903" s="141"/>
      <c r="H903" s="96"/>
      <c r="I903" s="96"/>
      <c r="J903" s="96"/>
      <c r="K903" s="96"/>
      <c r="L903" s="96"/>
      <c r="M903" s="96"/>
      <c r="N903" s="96"/>
      <c r="O903" s="96"/>
      <c r="P903" s="96"/>
      <c r="Q903" s="96"/>
      <c r="R903" s="96"/>
      <c r="S903" s="96"/>
      <c r="T903" s="142"/>
      <c r="U903" s="142"/>
      <c r="V903" s="96"/>
      <c r="W903" s="96"/>
      <c r="X903" s="96"/>
      <c r="Y903" s="96"/>
      <c r="Z903" s="96"/>
      <c r="AA903" s="96"/>
      <c r="AB903" s="142"/>
      <c r="AC903" s="96"/>
      <c r="AD903" s="96"/>
      <c r="AE903" s="96"/>
      <c r="AF903" s="96"/>
      <c r="AG903" s="96"/>
      <c r="AH903" s="96"/>
    </row>
    <row r="904" spans="1:34" ht="15.75" customHeight="1">
      <c r="A904" s="96"/>
      <c r="B904" s="96"/>
      <c r="C904" s="96"/>
      <c r="D904" s="96"/>
      <c r="E904" s="96"/>
      <c r="F904" s="96"/>
      <c r="G904" s="141"/>
      <c r="H904" s="96"/>
      <c r="I904" s="96"/>
      <c r="J904" s="96"/>
      <c r="K904" s="96"/>
      <c r="L904" s="96"/>
      <c r="M904" s="96"/>
      <c r="N904" s="96"/>
      <c r="O904" s="96"/>
      <c r="P904" s="96"/>
      <c r="Q904" s="96"/>
      <c r="R904" s="96"/>
      <c r="S904" s="96"/>
      <c r="T904" s="142"/>
      <c r="U904" s="142"/>
      <c r="V904" s="96"/>
      <c r="W904" s="96"/>
      <c r="X904" s="96"/>
      <c r="Y904" s="96"/>
      <c r="Z904" s="96"/>
      <c r="AA904" s="96"/>
      <c r="AB904" s="142"/>
      <c r="AC904" s="96"/>
      <c r="AD904" s="96"/>
      <c r="AE904" s="96"/>
      <c r="AF904" s="96"/>
      <c r="AG904" s="96"/>
      <c r="AH904" s="96"/>
    </row>
    <row r="905" spans="1:34" ht="15.75" customHeight="1">
      <c r="A905" s="96"/>
      <c r="B905" s="96"/>
      <c r="C905" s="96"/>
      <c r="D905" s="96"/>
      <c r="E905" s="96"/>
      <c r="F905" s="96"/>
      <c r="G905" s="141"/>
      <c r="H905" s="96"/>
      <c r="I905" s="96"/>
      <c r="J905" s="96"/>
      <c r="K905" s="96"/>
      <c r="L905" s="96"/>
      <c r="M905" s="96"/>
      <c r="N905" s="96"/>
      <c r="O905" s="96"/>
      <c r="P905" s="96"/>
      <c r="Q905" s="96"/>
      <c r="R905" s="96"/>
      <c r="S905" s="96"/>
      <c r="T905" s="142"/>
      <c r="U905" s="142"/>
      <c r="V905" s="96"/>
      <c r="W905" s="96"/>
      <c r="X905" s="96"/>
      <c r="Y905" s="96"/>
      <c r="Z905" s="96"/>
      <c r="AA905" s="96"/>
      <c r="AB905" s="142"/>
      <c r="AC905" s="96"/>
      <c r="AD905" s="96"/>
      <c r="AE905" s="96"/>
      <c r="AF905" s="96"/>
      <c r="AG905" s="96"/>
      <c r="AH905" s="96"/>
    </row>
    <row r="906" spans="1:34" ht="15.75" customHeight="1">
      <c r="A906" s="96"/>
      <c r="B906" s="96"/>
      <c r="C906" s="96"/>
      <c r="D906" s="96"/>
      <c r="E906" s="96"/>
      <c r="F906" s="96"/>
      <c r="G906" s="141"/>
      <c r="H906" s="96"/>
      <c r="I906" s="96"/>
      <c r="J906" s="96"/>
      <c r="K906" s="96"/>
      <c r="L906" s="96"/>
      <c r="M906" s="96"/>
      <c r="N906" s="96"/>
      <c r="O906" s="96"/>
      <c r="P906" s="96"/>
      <c r="Q906" s="96"/>
      <c r="R906" s="96"/>
      <c r="S906" s="96"/>
      <c r="T906" s="142"/>
      <c r="U906" s="142"/>
      <c r="V906" s="96"/>
      <c r="W906" s="96"/>
      <c r="X906" s="96"/>
      <c r="Y906" s="96"/>
      <c r="Z906" s="96"/>
      <c r="AA906" s="96"/>
      <c r="AB906" s="142"/>
      <c r="AC906" s="96"/>
      <c r="AD906" s="96"/>
      <c r="AE906" s="96"/>
      <c r="AF906" s="96"/>
      <c r="AG906" s="96"/>
      <c r="AH906" s="96"/>
    </row>
    <row r="907" spans="1:34" ht="15.75" customHeight="1">
      <c r="A907" s="96"/>
      <c r="B907" s="96"/>
      <c r="C907" s="96"/>
      <c r="D907" s="96"/>
      <c r="E907" s="96"/>
      <c r="F907" s="96"/>
      <c r="G907" s="141"/>
      <c r="H907" s="96"/>
      <c r="I907" s="96"/>
      <c r="J907" s="96"/>
      <c r="K907" s="96"/>
      <c r="L907" s="96"/>
      <c r="M907" s="96"/>
      <c r="N907" s="96"/>
      <c r="O907" s="96"/>
      <c r="P907" s="96"/>
      <c r="Q907" s="96"/>
      <c r="R907" s="96"/>
      <c r="S907" s="96"/>
      <c r="T907" s="142"/>
      <c r="U907" s="142"/>
      <c r="V907" s="96"/>
      <c r="W907" s="96"/>
      <c r="X907" s="96"/>
      <c r="Y907" s="96"/>
      <c r="Z907" s="96"/>
      <c r="AA907" s="96"/>
      <c r="AB907" s="142"/>
      <c r="AC907" s="96"/>
      <c r="AD907" s="96"/>
      <c r="AE907" s="96"/>
      <c r="AF907" s="96"/>
      <c r="AG907" s="96"/>
      <c r="AH907" s="96"/>
    </row>
    <row r="908" spans="1:34" ht="15.75" customHeight="1">
      <c r="A908" s="96"/>
      <c r="B908" s="96"/>
      <c r="C908" s="96"/>
      <c r="D908" s="96"/>
      <c r="E908" s="96"/>
      <c r="F908" s="96"/>
      <c r="G908" s="141"/>
      <c r="H908" s="96"/>
      <c r="I908" s="96"/>
      <c r="J908" s="96"/>
      <c r="K908" s="96"/>
      <c r="L908" s="96"/>
      <c r="M908" s="96"/>
      <c r="N908" s="96"/>
      <c r="O908" s="96"/>
      <c r="P908" s="96"/>
      <c r="Q908" s="96"/>
      <c r="R908" s="96"/>
      <c r="S908" s="96"/>
      <c r="T908" s="142"/>
      <c r="U908" s="142"/>
      <c r="V908" s="96"/>
      <c r="W908" s="96"/>
      <c r="X908" s="96"/>
      <c r="Y908" s="96"/>
      <c r="Z908" s="96"/>
      <c r="AA908" s="96"/>
      <c r="AB908" s="142"/>
      <c r="AC908" s="96"/>
      <c r="AD908" s="96"/>
      <c r="AE908" s="96"/>
      <c r="AF908" s="96"/>
      <c r="AG908" s="96"/>
      <c r="AH908" s="96"/>
    </row>
    <row r="909" spans="1:34" ht="15.75" customHeight="1">
      <c r="A909" s="96"/>
      <c r="B909" s="96"/>
      <c r="C909" s="96"/>
      <c r="D909" s="96"/>
      <c r="E909" s="96"/>
      <c r="F909" s="96"/>
      <c r="G909" s="141"/>
      <c r="H909" s="96"/>
      <c r="I909" s="96"/>
      <c r="J909" s="96"/>
      <c r="K909" s="96"/>
      <c r="L909" s="96"/>
      <c r="M909" s="96"/>
      <c r="N909" s="96"/>
      <c r="O909" s="96"/>
      <c r="P909" s="96"/>
      <c r="Q909" s="96"/>
      <c r="R909" s="96"/>
      <c r="S909" s="96"/>
      <c r="T909" s="142"/>
      <c r="U909" s="142"/>
      <c r="V909" s="96"/>
      <c r="W909" s="96"/>
      <c r="X909" s="96"/>
      <c r="Y909" s="96"/>
      <c r="Z909" s="96"/>
      <c r="AA909" s="96"/>
      <c r="AB909" s="142"/>
      <c r="AC909" s="96"/>
      <c r="AD909" s="96"/>
      <c r="AE909" s="96"/>
      <c r="AF909" s="96"/>
      <c r="AG909" s="96"/>
      <c r="AH909" s="96"/>
    </row>
    <row r="910" spans="1:34" ht="15.75" customHeight="1">
      <c r="A910" s="96"/>
      <c r="B910" s="96"/>
      <c r="C910" s="96"/>
      <c r="D910" s="96"/>
      <c r="E910" s="96"/>
      <c r="F910" s="96"/>
      <c r="G910" s="141"/>
      <c r="H910" s="96"/>
      <c r="I910" s="96"/>
      <c r="J910" s="96"/>
      <c r="K910" s="96"/>
      <c r="L910" s="96"/>
      <c r="M910" s="96"/>
      <c r="N910" s="96"/>
      <c r="O910" s="96"/>
      <c r="P910" s="96"/>
      <c r="Q910" s="96"/>
      <c r="R910" s="96"/>
      <c r="S910" s="96"/>
      <c r="T910" s="142"/>
      <c r="U910" s="142"/>
      <c r="V910" s="96"/>
      <c r="W910" s="96"/>
      <c r="X910" s="96"/>
      <c r="Y910" s="96"/>
      <c r="Z910" s="96"/>
      <c r="AA910" s="96"/>
      <c r="AB910" s="142"/>
      <c r="AC910" s="96"/>
      <c r="AD910" s="96"/>
      <c r="AE910" s="96"/>
      <c r="AF910" s="96"/>
      <c r="AG910" s="96"/>
      <c r="AH910" s="96"/>
    </row>
    <row r="911" spans="1:34" ht="15.75" customHeight="1">
      <c r="A911" s="96"/>
      <c r="B911" s="96"/>
      <c r="C911" s="96"/>
      <c r="D911" s="96"/>
      <c r="E911" s="96"/>
      <c r="F911" s="96"/>
      <c r="G911" s="141"/>
      <c r="H911" s="96"/>
      <c r="I911" s="96"/>
      <c r="J911" s="96"/>
      <c r="K911" s="96"/>
      <c r="L911" s="96"/>
      <c r="M911" s="96"/>
      <c r="N911" s="96"/>
      <c r="O911" s="96"/>
      <c r="P911" s="96"/>
      <c r="Q911" s="96"/>
      <c r="R911" s="96"/>
      <c r="S911" s="96"/>
      <c r="T911" s="142"/>
      <c r="U911" s="142"/>
      <c r="V911" s="96"/>
      <c r="W911" s="96"/>
      <c r="X911" s="96"/>
      <c r="Y911" s="96"/>
      <c r="Z911" s="96"/>
      <c r="AA911" s="96"/>
      <c r="AB911" s="142"/>
      <c r="AC911" s="96"/>
      <c r="AD911" s="96"/>
      <c r="AE911" s="96"/>
      <c r="AF911" s="96"/>
      <c r="AG911" s="96"/>
      <c r="AH911" s="96"/>
    </row>
    <row r="912" spans="1:34" ht="15.75" customHeight="1">
      <c r="A912" s="96"/>
      <c r="B912" s="96"/>
      <c r="C912" s="96"/>
      <c r="D912" s="96"/>
      <c r="E912" s="96"/>
      <c r="F912" s="96"/>
      <c r="G912" s="141"/>
      <c r="H912" s="96"/>
      <c r="I912" s="96"/>
      <c r="J912" s="96"/>
      <c r="K912" s="96"/>
      <c r="L912" s="96"/>
      <c r="M912" s="96"/>
      <c r="N912" s="96"/>
      <c r="O912" s="96"/>
      <c r="P912" s="96"/>
      <c r="Q912" s="96"/>
      <c r="R912" s="96"/>
      <c r="S912" s="96"/>
      <c r="T912" s="142"/>
      <c r="U912" s="142"/>
      <c r="V912" s="96"/>
      <c r="W912" s="96"/>
      <c r="X912" s="96"/>
      <c r="Y912" s="96"/>
      <c r="Z912" s="96"/>
      <c r="AA912" s="96"/>
      <c r="AB912" s="142"/>
      <c r="AC912" s="96"/>
      <c r="AD912" s="96"/>
      <c r="AE912" s="96"/>
      <c r="AF912" s="96"/>
      <c r="AG912" s="96"/>
      <c r="AH912" s="96"/>
    </row>
    <row r="913" spans="1:34" ht="15.75" customHeight="1">
      <c r="A913" s="96"/>
      <c r="B913" s="96"/>
      <c r="C913" s="96"/>
      <c r="D913" s="96"/>
      <c r="E913" s="96"/>
      <c r="F913" s="96"/>
      <c r="G913" s="141"/>
      <c r="H913" s="96"/>
      <c r="I913" s="96"/>
      <c r="J913" s="96"/>
      <c r="K913" s="96"/>
      <c r="L913" s="96"/>
      <c r="M913" s="96"/>
      <c r="N913" s="96"/>
      <c r="O913" s="96"/>
      <c r="P913" s="96"/>
      <c r="Q913" s="96"/>
      <c r="R913" s="96"/>
      <c r="S913" s="96"/>
      <c r="T913" s="142"/>
      <c r="U913" s="142"/>
      <c r="V913" s="96"/>
      <c r="W913" s="96"/>
      <c r="X913" s="96"/>
      <c r="Y913" s="96"/>
      <c r="Z913" s="96"/>
      <c r="AA913" s="96"/>
      <c r="AB913" s="142"/>
      <c r="AC913" s="96"/>
      <c r="AD913" s="96"/>
      <c r="AE913" s="96"/>
      <c r="AF913" s="96"/>
      <c r="AG913" s="96"/>
      <c r="AH913" s="96"/>
    </row>
    <row r="914" spans="1:34" ht="15.75" customHeight="1">
      <c r="A914" s="96"/>
      <c r="B914" s="96"/>
      <c r="C914" s="96"/>
      <c r="D914" s="96"/>
      <c r="E914" s="96"/>
      <c r="F914" s="96"/>
      <c r="G914" s="141"/>
      <c r="H914" s="96"/>
      <c r="I914" s="96"/>
      <c r="J914" s="96"/>
      <c r="K914" s="96"/>
      <c r="L914" s="96"/>
      <c r="M914" s="96"/>
      <c r="N914" s="96"/>
      <c r="O914" s="96"/>
      <c r="P914" s="96"/>
      <c r="Q914" s="96"/>
      <c r="R914" s="96"/>
      <c r="S914" s="96"/>
      <c r="T914" s="142"/>
      <c r="U914" s="142"/>
      <c r="V914" s="96"/>
      <c r="W914" s="96"/>
      <c r="X914" s="96"/>
      <c r="Y914" s="96"/>
      <c r="Z914" s="96"/>
      <c r="AA914" s="96"/>
      <c r="AB914" s="142"/>
      <c r="AC914" s="96"/>
      <c r="AD914" s="96"/>
      <c r="AE914" s="96"/>
      <c r="AF914" s="96"/>
      <c r="AG914" s="96"/>
      <c r="AH914" s="96"/>
    </row>
    <row r="915" spans="1:34" ht="15.75" customHeight="1">
      <c r="A915" s="96"/>
      <c r="B915" s="96"/>
      <c r="C915" s="96"/>
      <c r="D915" s="96"/>
      <c r="E915" s="96"/>
      <c r="F915" s="96"/>
      <c r="G915" s="141"/>
      <c r="H915" s="96"/>
      <c r="I915" s="96"/>
      <c r="J915" s="96"/>
      <c r="K915" s="96"/>
      <c r="L915" s="96"/>
      <c r="M915" s="96"/>
      <c r="N915" s="96"/>
      <c r="O915" s="96"/>
      <c r="P915" s="96"/>
      <c r="Q915" s="96"/>
      <c r="R915" s="96"/>
      <c r="S915" s="96"/>
      <c r="T915" s="142"/>
      <c r="U915" s="142"/>
      <c r="V915" s="96"/>
      <c r="W915" s="96"/>
      <c r="X915" s="96"/>
      <c r="Y915" s="96"/>
      <c r="Z915" s="96"/>
      <c r="AA915" s="96"/>
      <c r="AB915" s="142"/>
      <c r="AC915" s="96"/>
      <c r="AD915" s="96"/>
      <c r="AE915" s="96"/>
      <c r="AF915" s="96"/>
      <c r="AG915" s="96"/>
      <c r="AH915" s="96"/>
    </row>
    <row r="916" spans="1:34" ht="15.75" customHeight="1">
      <c r="A916" s="96"/>
      <c r="B916" s="96"/>
      <c r="C916" s="96"/>
      <c r="D916" s="96"/>
      <c r="E916" s="96"/>
      <c r="F916" s="96"/>
      <c r="G916" s="141"/>
      <c r="H916" s="96"/>
      <c r="I916" s="96"/>
      <c r="J916" s="96"/>
      <c r="K916" s="96"/>
      <c r="L916" s="96"/>
      <c r="M916" s="96"/>
      <c r="N916" s="96"/>
      <c r="O916" s="96"/>
      <c r="P916" s="96"/>
      <c r="Q916" s="96"/>
      <c r="R916" s="96"/>
      <c r="S916" s="96"/>
      <c r="T916" s="142"/>
      <c r="U916" s="142"/>
      <c r="V916" s="96"/>
      <c r="W916" s="96"/>
      <c r="X916" s="96"/>
      <c r="Y916" s="96"/>
      <c r="Z916" s="96"/>
      <c r="AA916" s="96"/>
      <c r="AB916" s="142"/>
      <c r="AC916" s="96"/>
      <c r="AD916" s="96"/>
      <c r="AE916" s="96"/>
      <c r="AF916" s="96"/>
      <c r="AG916" s="96"/>
      <c r="AH916" s="96"/>
    </row>
    <row r="917" spans="1:34" ht="15.75" customHeight="1">
      <c r="A917" s="96"/>
      <c r="B917" s="96"/>
      <c r="C917" s="96"/>
      <c r="D917" s="96"/>
      <c r="E917" s="96"/>
      <c r="F917" s="96"/>
      <c r="G917" s="141"/>
      <c r="H917" s="96"/>
      <c r="I917" s="96"/>
      <c r="J917" s="96"/>
      <c r="K917" s="96"/>
      <c r="L917" s="96"/>
      <c r="M917" s="96"/>
      <c r="N917" s="96"/>
      <c r="O917" s="96"/>
      <c r="P917" s="96"/>
      <c r="Q917" s="96"/>
      <c r="R917" s="96"/>
      <c r="S917" s="96"/>
      <c r="T917" s="142"/>
      <c r="U917" s="142"/>
      <c r="V917" s="96"/>
      <c r="W917" s="96"/>
      <c r="X917" s="96"/>
      <c r="Y917" s="96"/>
      <c r="Z917" s="96"/>
      <c r="AA917" s="96"/>
      <c r="AB917" s="142"/>
      <c r="AC917" s="96"/>
      <c r="AD917" s="96"/>
      <c r="AE917" s="96"/>
      <c r="AF917" s="96"/>
      <c r="AG917" s="96"/>
      <c r="AH917" s="96"/>
    </row>
    <row r="918" spans="1:34" ht="15.75" customHeight="1">
      <c r="A918" s="96"/>
      <c r="B918" s="96"/>
      <c r="C918" s="96"/>
      <c r="D918" s="96"/>
      <c r="E918" s="96"/>
      <c r="F918" s="96"/>
      <c r="G918" s="141"/>
      <c r="H918" s="96"/>
      <c r="I918" s="96"/>
      <c r="J918" s="96"/>
      <c r="K918" s="96"/>
      <c r="L918" s="96"/>
      <c r="M918" s="96"/>
      <c r="N918" s="96"/>
      <c r="O918" s="96"/>
      <c r="P918" s="96"/>
      <c r="Q918" s="96"/>
      <c r="R918" s="96"/>
      <c r="S918" s="96"/>
      <c r="T918" s="142"/>
      <c r="U918" s="142"/>
      <c r="V918" s="96"/>
      <c r="W918" s="96"/>
      <c r="X918" s="96"/>
      <c r="Y918" s="96"/>
      <c r="Z918" s="96"/>
      <c r="AA918" s="96"/>
      <c r="AB918" s="142"/>
      <c r="AC918" s="96"/>
      <c r="AD918" s="96"/>
      <c r="AE918" s="96"/>
      <c r="AF918" s="96"/>
      <c r="AG918" s="96"/>
      <c r="AH918" s="96"/>
    </row>
    <row r="919" spans="1:34" ht="15.75" customHeight="1">
      <c r="A919" s="96"/>
      <c r="B919" s="96"/>
      <c r="C919" s="96"/>
      <c r="D919" s="96"/>
      <c r="E919" s="96"/>
      <c r="F919" s="96"/>
      <c r="G919" s="141"/>
      <c r="H919" s="96"/>
      <c r="I919" s="96"/>
      <c r="J919" s="96"/>
      <c r="K919" s="96"/>
      <c r="L919" s="96"/>
      <c r="M919" s="96"/>
      <c r="N919" s="96"/>
      <c r="O919" s="96"/>
      <c r="P919" s="96"/>
      <c r="Q919" s="96"/>
      <c r="R919" s="96"/>
      <c r="S919" s="96"/>
      <c r="T919" s="142"/>
      <c r="U919" s="142"/>
      <c r="V919" s="96"/>
      <c r="W919" s="96"/>
      <c r="X919" s="96"/>
      <c r="Y919" s="96"/>
      <c r="Z919" s="96"/>
      <c r="AA919" s="96"/>
      <c r="AB919" s="142"/>
      <c r="AC919" s="96"/>
      <c r="AD919" s="96"/>
      <c r="AE919" s="96"/>
      <c r="AF919" s="96"/>
      <c r="AG919" s="96"/>
      <c r="AH919" s="96"/>
    </row>
    <row r="920" spans="1:34" ht="15.75" customHeight="1">
      <c r="A920" s="96"/>
      <c r="B920" s="96"/>
      <c r="C920" s="96"/>
      <c r="D920" s="96"/>
      <c r="E920" s="96"/>
      <c r="F920" s="96"/>
      <c r="G920" s="141"/>
      <c r="H920" s="96"/>
      <c r="I920" s="96"/>
      <c r="J920" s="96"/>
      <c r="K920" s="96"/>
      <c r="L920" s="96"/>
      <c r="M920" s="96"/>
      <c r="N920" s="96"/>
      <c r="O920" s="96"/>
      <c r="P920" s="96"/>
      <c r="Q920" s="96"/>
      <c r="R920" s="96"/>
      <c r="S920" s="96"/>
      <c r="T920" s="142"/>
      <c r="U920" s="142"/>
      <c r="V920" s="96"/>
      <c r="W920" s="96"/>
      <c r="X920" s="96"/>
      <c r="Y920" s="96"/>
      <c r="Z920" s="96"/>
      <c r="AA920" s="96"/>
      <c r="AB920" s="142"/>
      <c r="AC920" s="96"/>
      <c r="AD920" s="96"/>
      <c r="AE920" s="96"/>
      <c r="AF920" s="96"/>
      <c r="AG920" s="96"/>
      <c r="AH920" s="96"/>
    </row>
    <row r="921" spans="1:34" ht="15.75" customHeight="1">
      <c r="A921" s="96"/>
      <c r="B921" s="96"/>
      <c r="C921" s="96"/>
      <c r="D921" s="96"/>
      <c r="E921" s="96"/>
      <c r="F921" s="96"/>
      <c r="G921" s="141"/>
      <c r="H921" s="96"/>
      <c r="I921" s="96"/>
      <c r="J921" s="96"/>
      <c r="K921" s="96"/>
      <c r="L921" s="96"/>
      <c r="M921" s="96"/>
      <c r="N921" s="96"/>
      <c r="O921" s="96"/>
      <c r="P921" s="96"/>
      <c r="Q921" s="96"/>
      <c r="R921" s="96"/>
      <c r="S921" s="96"/>
      <c r="T921" s="142"/>
      <c r="U921" s="142"/>
      <c r="V921" s="96"/>
      <c r="W921" s="96"/>
      <c r="X921" s="96"/>
      <c r="Y921" s="96"/>
      <c r="Z921" s="96"/>
      <c r="AA921" s="96"/>
      <c r="AB921" s="142"/>
      <c r="AC921" s="96"/>
      <c r="AD921" s="96"/>
      <c r="AE921" s="96"/>
      <c r="AF921" s="96"/>
      <c r="AG921" s="96"/>
      <c r="AH921" s="96"/>
    </row>
    <row r="922" spans="1:34" ht="15.75" customHeight="1">
      <c r="A922" s="96"/>
      <c r="B922" s="96"/>
      <c r="C922" s="96"/>
      <c r="D922" s="96"/>
      <c r="E922" s="96"/>
      <c r="F922" s="96"/>
      <c r="G922" s="141"/>
      <c r="H922" s="96"/>
      <c r="I922" s="96"/>
      <c r="J922" s="96"/>
      <c r="K922" s="96"/>
      <c r="L922" s="96"/>
      <c r="M922" s="96"/>
      <c r="N922" s="96"/>
      <c r="O922" s="96"/>
      <c r="P922" s="96"/>
      <c r="Q922" s="96"/>
      <c r="R922" s="96"/>
      <c r="S922" s="96"/>
      <c r="T922" s="142"/>
      <c r="U922" s="142"/>
      <c r="V922" s="96"/>
      <c r="W922" s="96"/>
      <c r="X922" s="96"/>
      <c r="Y922" s="96"/>
      <c r="Z922" s="96"/>
      <c r="AA922" s="96"/>
      <c r="AB922" s="142"/>
      <c r="AC922" s="96"/>
      <c r="AD922" s="96"/>
      <c r="AE922" s="96"/>
      <c r="AF922" s="96"/>
      <c r="AG922" s="96"/>
      <c r="AH922" s="96"/>
    </row>
    <row r="923" spans="1:34" ht="15.75" customHeight="1">
      <c r="A923" s="96"/>
      <c r="B923" s="96"/>
      <c r="C923" s="96"/>
      <c r="D923" s="96"/>
      <c r="E923" s="96"/>
      <c r="F923" s="96"/>
      <c r="G923" s="141"/>
      <c r="H923" s="96"/>
      <c r="I923" s="96"/>
      <c r="J923" s="96"/>
      <c r="K923" s="96"/>
      <c r="L923" s="96"/>
      <c r="M923" s="96"/>
      <c r="N923" s="96"/>
      <c r="O923" s="96"/>
      <c r="P923" s="96"/>
      <c r="Q923" s="96"/>
      <c r="R923" s="96"/>
      <c r="S923" s="96"/>
      <c r="T923" s="142"/>
      <c r="U923" s="142"/>
      <c r="V923" s="96"/>
      <c r="W923" s="96"/>
      <c r="X923" s="96"/>
      <c r="Y923" s="96"/>
      <c r="Z923" s="96"/>
      <c r="AA923" s="96"/>
      <c r="AB923" s="142"/>
      <c r="AC923" s="96"/>
      <c r="AD923" s="96"/>
      <c r="AE923" s="96"/>
      <c r="AF923" s="96"/>
      <c r="AG923" s="96"/>
      <c r="AH923" s="96"/>
    </row>
    <row r="924" spans="1:34" ht="15.75" customHeight="1">
      <c r="A924" s="96"/>
      <c r="B924" s="96"/>
      <c r="C924" s="96"/>
      <c r="D924" s="96"/>
      <c r="E924" s="96"/>
      <c r="F924" s="96"/>
      <c r="G924" s="141"/>
      <c r="H924" s="96"/>
      <c r="I924" s="96"/>
      <c r="J924" s="96"/>
      <c r="K924" s="96"/>
      <c r="L924" s="96"/>
      <c r="M924" s="96"/>
      <c r="N924" s="96"/>
      <c r="O924" s="96"/>
      <c r="P924" s="96"/>
      <c r="Q924" s="96"/>
      <c r="R924" s="96"/>
      <c r="S924" s="96"/>
      <c r="T924" s="142"/>
      <c r="U924" s="142"/>
      <c r="V924" s="96"/>
      <c r="W924" s="96"/>
      <c r="X924" s="96"/>
      <c r="Y924" s="96"/>
      <c r="Z924" s="96"/>
      <c r="AA924" s="96"/>
      <c r="AB924" s="142"/>
      <c r="AC924" s="96"/>
      <c r="AD924" s="96"/>
      <c r="AE924" s="96"/>
      <c r="AF924" s="96"/>
      <c r="AG924" s="96"/>
      <c r="AH924" s="96"/>
    </row>
    <row r="925" spans="1:34" ht="15.75" customHeight="1">
      <c r="A925" s="96"/>
      <c r="B925" s="96"/>
      <c r="C925" s="96"/>
      <c r="D925" s="96"/>
      <c r="E925" s="96"/>
      <c r="F925" s="96"/>
      <c r="G925" s="141"/>
      <c r="H925" s="96"/>
      <c r="I925" s="96"/>
      <c r="J925" s="96"/>
      <c r="K925" s="96"/>
      <c r="L925" s="96"/>
      <c r="M925" s="96"/>
      <c r="N925" s="96"/>
      <c r="O925" s="96"/>
      <c r="P925" s="96"/>
      <c r="Q925" s="96"/>
      <c r="R925" s="96"/>
      <c r="S925" s="96"/>
      <c r="T925" s="142"/>
      <c r="U925" s="142"/>
      <c r="V925" s="96"/>
      <c r="W925" s="96"/>
      <c r="X925" s="96"/>
      <c r="Y925" s="96"/>
      <c r="Z925" s="96"/>
      <c r="AA925" s="96"/>
      <c r="AB925" s="142"/>
      <c r="AC925" s="96"/>
      <c r="AD925" s="96"/>
      <c r="AE925" s="96"/>
      <c r="AF925" s="96"/>
      <c r="AG925" s="96"/>
      <c r="AH925" s="96"/>
    </row>
    <row r="926" spans="1:34" ht="15.75" customHeight="1">
      <c r="A926" s="96"/>
      <c r="B926" s="96"/>
      <c r="C926" s="96"/>
      <c r="D926" s="96"/>
      <c r="E926" s="96"/>
      <c r="F926" s="96"/>
      <c r="G926" s="141"/>
      <c r="H926" s="96"/>
      <c r="I926" s="96"/>
      <c r="J926" s="96"/>
      <c r="K926" s="96"/>
      <c r="L926" s="96"/>
      <c r="M926" s="96"/>
      <c r="N926" s="96"/>
      <c r="O926" s="96"/>
      <c r="P926" s="96"/>
      <c r="Q926" s="96"/>
      <c r="R926" s="96"/>
      <c r="S926" s="96"/>
      <c r="T926" s="142"/>
      <c r="U926" s="142"/>
      <c r="V926" s="96"/>
      <c r="W926" s="96"/>
      <c r="X926" s="96"/>
      <c r="Y926" s="96"/>
      <c r="Z926" s="96"/>
      <c r="AA926" s="96"/>
      <c r="AB926" s="142"/>
      <c r="AC926" s="96"/>
      <c r="AD926" s="96"/>
      <c r="AE926" s="96"/>
      <c r="AF926" s="96"/>
      <c r="AG926" s="96"/>
      <c r="AH926" s="96"/>
    </row>
    <row r="927" spans="1:34" ht="15.75" customHeight="1">
      <c r="A927" s="96"/>
      <c r="B927" s="96"/>
      <c r="C927" s="96"/>
      <c r="D927" s="96"/>
      <c r="E927" s="96"/>
      <c r="F927" s="96"/>
      <c r="G927" s="141"/>
      <c r="H927" s="96"/>
      <c r="I927" s="96"/>
      <c r="J927" s="96"/>
      <c r="K927" s="96"/>
      <c r="L927" s="96"/>
      <c r="M927" s="96"/>
      <c r="N927" s="96"/>
      <c r="O927" s="96"/>
      <c r="P927" s="96"/>
      <c r="Q927" s="96"/>
      <c r="R927" s="96"/>
      <c r="S927" s="96"/>
      <c r="T927" s="142"/>
      <c r="U927" s="142"/>
      <c r="V927" s="96"/>
      <c r="W927" s="96"/>
      <c r="X927" s="96"/>
      <c r="Y927" s="96"/>
      <c r="Z927" s="96"/>
      <c r="AA927" s="96"/>
      <c r="AB927" s="142"/>
      <c r="AC927" s="96"/>
      <c r="AD927" s="96"/>
      <c r="AE927" s="96"/>
      <c r="AF927" s="96"/>
      <c r="AG927" s="96"/>
      <c r="AH927" s="96"/>
    </row>
    <row r="928" spans="1:34" ht="15.75" customHeight="1">
      <c r="A928" s="96"/>
      <c r="B928" s="96"/>
      <c r="C928" s="96"/>
      <c r="D928" s="96"/>
      <c r="E928" s="96"/>
      <c r="F928" s="96"/>
      <c r="G928" s="141"/>
      <c r="H928" s="96"/>
      <c r="I928" s="96"/>
      <c r="J928" s="96"/>
      <c r="K928" s="96"/>
      <c r="L928" s="96"/>
      <c r="M928" s="96"/>
      <c r="N928" s="96"/>
      <c r="O928" s="96"/>
      <c r="P928" s="96"/>
      <c r="Q928" s="96"/>
      <c r="R928" s="96"/>
      <c r="S928" s="96"/>
      <c r="T928" s="142"/>
      <c r="U928" s="142"/>
      <c r="V928" s="96"/>
      <c r="W928" s="96"/>
      <c r="X928" s="96"/>
      <c r="Y928" s="96"/>
      <c r="Z928" s="96"/>
      <c r="AA928" s="96"/>
      <c r="AB928" s="142"/>
      <c r="AC928" s="96"/>
      <c r="AD928" s="96"/>
      <c r="AE928" s="96"/>
      <c r="AF928" s="96"/>
      <c r="AG928" s="96"/>
      <c r="AH928" s="96"/>
    </row>
    <row r="929" spans="1:34" ht="15.75" customHeight="1">
      <c r="A929" s="96"/>
      <c r="B929" s="96"/>
      <c r="C929" s="96"/>
      <c r="D929" s="96"/>
      <c r="E929" s="96"/>
      <c r="F929" s="96"/>
      <c r="G929" s="141"/>
      <c r="H929" s="96"/>
      <c r="I929" s="96"/>
      <c r="J929" s="96"/>
      <c r="K929" s="96"/>
      <c r="L929" s="96"/>
      <c r="M929" s="96"/>
      <c r="N929" s="96"/>
      <c r="O929" s="96"/>
      <c r="P929" s="96"/>
      <c r="Q929" s="96"/>
      <c r="R929" s="96"/>
      <c r="S929" s="96"/>
      <c r="T929" s="142"/>
      <c r="U929" s="142"/>
      <c r="V929" s="96"/>
      <c r="W929" s="96"/>
      <c r="X929" s="96"/>
      <c r="Y929" s="96"/>
      <c r="Z929" s="96"/>
      <c r="AA929" s="96"/>
      <c r="AB929" s="142"/>
      <c r="AC929" s="96"/>
      <c r="AD929" s="96"/>
      <c r="AE929" s="96"/>
      <c r="AF929" s="96"/>
      <c r="AG929" s="96"/>
      <c r="AH929" s="96"/>
    </row>
    <row r="930" spans="1:34" ht="15.75" customHeight="1">
      <c r="A930" s="96"/>
      <c r="B930" s="96"/>
      <c r="C930" s="96"/>
      <c r="D930" s="96"/>
      <c r="E930" s="96"/>
      <c r="F930" s="96"/>
      <c r="G930" s="141"/>
      <c r="H930" s="96"/>
      <c r="I930" s="96"/>
      <c r="J930" s="96"/>
      <c r="K930" s="96"/>
      <c r="L930" s="96"/>
      <c r="M930" s="96"/>
      <c r="N930" s="96"/>
      <c r="O930" s="96"/>
      <c r="P930" s="96"/>
      <c r="Q930" s="96"/>
      <c r="R930" s="96"/>
      <c r="S930" s="96"/>
      <c r="T930" s="142"/>
      <c r="U930" s="142"/>
      <c r="V930" s="96"/>
      <c r="W930" s="96"/>
      <c r="X930" s="96"/>
      <c r="Y930" s="96"/>
      <c r="Z930" s="96"/>
      <c r="AA930" s="96"/>
      <c r="AB930" s="142"/>
      <c r="AC930" s="96"/>
      <c r="AD930" s="96"/>
      <c r="AE930" s="96"/>
      <c r="AF930" s="96"/>
      <c r="AG930" s="96"/>
      <c r="AH930" s="96"/>
    </row>
    <row r="931" spans="1:34" ht="15.75" customHeight="1">
      <c r="A931" s="96"/>
      <c r="B931" s="96"/>
      <c r="C931" s="96"/>
      <c r="D931" s="96"/>
      <c r="E931" s="96"/>
      <c r="F931" s="96"/>
      <c r="G931" s="141"/>
      <c r="H931" s="96"/>
      <c r="I931" s="96"/>
      <c r="J931" s="96"/>
      <c r="K931" s="96"/>
      <c r="L931" s="96"/>
      <c r="M931" s="96"/>
      <c r="N931" s="96"/>
      <c r="O931" s="96"/>
      <c r="P931" s="96"/>
      <c r="Q931" s="96"/>
      <c r="R931" s="96"/>
      <c r="S931" s="96"/>
      <c r="T931" s="142"/>
      <c r="U931" s="142"/>
      <c r="V931" s="96"/>
      <c r="W931" s="96"/>
      <c r="X931" s="96"/>
      <c r="Y931" s="96"/>
      <c r="Z931" s="96"/>
      <c r="AA931" s="96"/>
      <c r="AB931" s="142"/>
      <c r="AC931" s="96"/>
      <c r="AD931" s="96"/>
      <c r="AE931" s="96"/>
      <c r="AF931" s="96"/>
      <c r="AG931" s="96"/>
      <c r="AH931" s="96"/>
    </row>
    <row r="932" spans="1:34" ht="15.75" customHeight="1">
      <c r="A932" s="96"/>
      <c r="B932" s="96"/>
      <c r="C932" s="96"/>
      <c r="D932" s="96"/>
      <c r="E932" s="96"/>
      <c r="F932" s="96"/>
      <c r="G932" s="141"/>
      <c r="H932" s="96"/>
      <c r="I932" s="96"/>
      <c r="J932" s="96"/>
      <c r="K932" s="96"/>
      <c r="L932" s="96"/>
      <c r="M932" s="96"/>
      <c r="N932" s="96"/>
      <c r="O932" s="96"/>
      <c r="P932" s="96"/>
      <c r="Q932" s="96"/>
      <c r="R932" s="96"/>
      <c r="S932" s="96"/>
      <c r="T932" s="142"/>
      <c r="U932" s="142"/>
      <c r="V932" s="96"/>
      <c r="W932" s="96"/>
      <c r="X932" s="96"/>
      <c r="Y932" s="96"/>
      <c r="Z932" s="96"/>
      <c r="AA932" s="96"/>
      <c r="AB932" s="142"/>
      <c r="AC932" s="96"/>
      <c r="AD932" s="96"/>
      <c r="AE932" s="96"/>
      <c r="AF932" s="96"/>
      <c r="AG932" s="96"/>
      <c r="AH932" s="96"/>
    </row>
    <row r="933" spans="1:34" ht="15.75" customHeight="1">
      <c r="A933" s="96"/>
      <c r="B933" s="96"/>
      <c r="C933" s="96"/>
      <c r="D933" s="96"/>
      <c r="E933" s="96"/>
      <c r="F933" s="96"/>
      <c r="G933" s="141"/>
      <c r="H933" s="96"/>
      <c r="I933" s="96"/>
      <c r="J933" s="96"/>
      <c r="K933" s="96"/>
      <c r="L933" s="96"/>
      <c r="M933" s="96"/>
      <c r="N933" s="96"/>
      <c r="O933" s="96"/>
      <c r="P933" s="96"/>
      <c r="Q933" s="96"/>
      <c r="R933" s="96"/>
      <c r="S933" s="96"/>
      <c r="T933" s="142"/>
      <c r="U933" s="142"/>
      <c r="V933" s="96"/>
      <c r="W933" s="96"/>
      <c r="X933" s="96"/>
      <c r="Y933" s="96"/>
      <c r="Z933" s="96"/>
      <c r="AA933" s="96"/>
      <c r="AB933" s="142"/>
      <c r="AC933" s="96"/>
      <c r="AD933" s="96"/>
      <c r="AE933" s="96"/>
      <c r="AF933" s="96"/>
      <c r="AG933" s="96"/>
      <c r="AH933" s="96"/>
    </row>
    <row r="934" spans="1:34" ht="15.75" customHeight="1">
      <c r="A934" s="96"/>
      <c r="B934" s="96"/>
      <c r="C934" s="96"/>
      <c r="D934" s="96"/>
      <c r="E934" s="96"/>
      <c r="F934" s="96"/>
      <c r="G934" s="141"/>
      <c r="H934" s="96"/>
      <c r="I934" s="96"/>
      <c r="J934" s="96"/>
      <c r="K934" s="96"/>
      <c r="L934" s="96"/>
      <c r="M934" s="96"/>
      <c r="N934" s="96"/>
      <c r="O934" s="96"/>
      <c r="P934" s="96"/>
      <c r="Q934" s="96"/>
      <c r="R934" s="96"/>
      <c r="S934" s="96"/>
      <c r="T934" s="142"/>
      <c r="U934" s="142"/>
      <c r="V934" s="96"/>
      <c r="W934" s="96"/>
      <c r="X934" s="96"/>
      <c r="Y934" s="96"/>
      <c r="Z934" s="96"/>
      <c r="AA934" s="96"/>
      <c r="AB934" s="142"/>
      <c r="AC934" s="96"/>
      <c r="AD934" s="96"/>
      <c r="AE934" s="96"/>
      <c r="AF934" s="96"/>
      <c r="AG934" s="96"/>
      <c r="AH934" s="96"/>
    </row>
    <row r="935" spans="1:34" ht="15.75" customHeight="1">
      <c r="A935" s="96"/>
      <c r="B935" s="96"/>
      <c r="C935" s="96"/>
      <c r="D935" s="96"/>
      <c r="E935" s="96"/>
      <c r="F935" s="96"/>
      <c r="G935" s="141"/>
      <c r="H935" s="96"/>
      <c r="I935" s="96"/>
      <c r="J935" s="96"/>
      <c r="K935" s="96"/>
      <c r="L935" s="96"/>
      <c r="M935" s="96"/>
      <c r="N935" s="96"/>
      <c r="O935" s="96"/>
      <c r="P935" s="96"/>
      <c r="Q935" s="96"/>
      <c r="R935" s="96"/>
      <c r="S935" s="96"/>
      <c r="T935" s="142"/>
      <c r="U935" s="142"/>
      <c r="V935" s="96"/>
      <c r="W935" s="96"/>
      <c r="X935" s="96"/>
      <c r="Y935" s="96"/>
      <c r="Z935" s="96"/>
      <c r="AA935" s="96"/>
      <c r="AB935" s="142"/>
      <c r="AC935" s="96"/>
      <c r="AD935" s="96"/>
      <c r="AE935" s="96"/>
      <c r="AF935" s="96"/>
      <c r="AG935" s="96"/>
      <c r="AH935" s="96"/>
    </row>
    <row r="936" spans="1:34" ht="15.75" customHeight="1">
      <c r="A936" s="96"/>
      <c r="B936" s="96"/>
      <c r="C936" s="96"/>
      <c r="D936" s="96"/>
      <c r="E936" s="96"/>
      <c r="F936" s="96"/>
      <c r="G936" s="141"/>
      <c r="H936" s="96"/>
      <c r="I936" s="96"/>
      <c r="J936" s="96"/>
      <c r="K936" s="96"/>
      <c r="L936" s="96"/>
      <c r="M936" s="96"/>
      <c r="N936" s="96"/>
      <c r="O936" s="96"/>
      <c r="P936" s="96"/>
      <c r="Q936" s="96"/>
      <c r="R936" s="96"/>
      <c r="S936" s="96"/>
      <c r="T936" s="142"/>
      <c r="U936" s="142"/>
      <c r="V936" s="96"/>
      <c r="W936" s="96"/>
      <c r="X936" s="96"/>
      <c r="Y936" s="96"/>
      <c r="Z936" s="96"/>
      <c r="AA936" s="96"/>
      <c r="AB936" s="142"/>
      <c r="AC936" s="96"/>
      <c r="AD936" s="96"/>
      <c r="AE936" s="96"/>
      <c r="AF936" s="96"/>
      <c r="AG936" s="96"/>
      <c r="AH936" s="96"/>
    </row>
    <row r="937" spans="1:34" ht="15.75" customHeight="1">
      <c r="A937" s="96"/>
      <c r="B937" s="96"/>
      <c r="C937" s="96"/>
      <c r="D937" s="96"/>
      <c r="E937" s="96"/>
      <c r="F937" s="96"/>
      <c r="G937" s="141"/>
      <c r="H937" s="96"/>
      <c r="I937" s="96"/>
      <c r="J937" s="96"/>
      <c r="K937" s="96"/>
      <c r="L937" s="96"/>
      <c r="M937" s="96"/>
      <c r="N937" s="96"/>
      <c r="O937" s="96"/>
      <c r="P937" s="96"/>
      <c r="Q937" s="96"/>
      <c r="R937" s="96"/>
      <c r="S937" s="96"/>
      <c r="T937" s="142"/>
      <c r="U937" s="142"/>
      <c r="V937" s="96"/>
      <c r="W937" s="96"/>
      <c r="X937" s="96"/>
      <c r="Y937" s="96"/>
      <c r="Z937" s="96"/>
      <c r="AA937" s="96"/>
      <c r="AB937" s="142"/>
      <c r="AC937" s="96"/>
      <c r="AD937" s="96"/>
      <c r="AE937" s="96"/>
      <c r="AF937" s="96"/>
      <c r="AG937" s="96"/>
      <c r="AH937" s="96"/>
    </row>
    <row r="938" spans="1:34" ht="15.75" customHeight="1">
      <c r="A938" s="96"/>
      <c r="B938" s="96"/>
      <c r="C938" s="96"/>
      <c r="D938" s="96"/>
      <c r="E938" s="96"/>
      <c r="F938" s="96"/>
      <c r="G938" s="141"/>
      <c r="H938" s="96"/>
      <c r="I938" s="96"/>
      <c r="J938" s="96"/>
      <c r="K938" s="96"/>
      <c r="L938" s="96"/>
      <c r="M938" s="96"/>
      <c r="N938" s="96"/>
      <c r="O938" s="96"/>
      <c r="P938" s="96"/>
      <c r="Q938" s="96"/>
      <c r="R938" s="96"/>
      <c r="S938" s="96"/>
      <c r="T938" s="142"/>
      <c r="U938" s="142"/>
      <c r="V938" s="96"/>
      <c r="W938" s="96"/>
      <c r="X938" s="96"/>
      <c r="Y938" s="96"/>
      <c r="Z938" s="96"/>
      <c r="AA938" s="96"/>
      <c r="AB938" s="142"/>
      <c r="AC938" s="96"/>
      <c r="AD938" s="96"/>
      <c r="AE938" s="96"/>
      <c r="AF938" s="96"/>
      <c r="AG938" s="96"/>
      <c r="AH938" s="96"/>
    </row>
    <row r="939" spans="1:34" ht="15.75" customHeight="1">
      <c r="A939" s="96"/>
      <c r="B939" s="96"/>
      <c r="C939" s="96"/>
      <c r="D939" s="96"/>
      <c r="E939" s="96"/>
      <c r="F939" s="96"/>
      <c r="G939" s="141"/>
      <c r="H939" s="96"/>
      <c r="I939" s="96"/>
      <c r="J939" s="96"/>
      <c r="K939" s="96"/>
      <c r="L939" s="96"/>
      <c r="M939" s="96"/>
      <c r="N939" s="96"/>
      <c r="O939" s="96"/>
      <c r="P939" s="96"/>
      <c r="Q939" s="96"/>
      <c r="R939" s="96"/>
      <c r="S939" s="96"/>
      <c r="T939" s="142"/>
      <c r="U939" s="142"/>
      <c r="V939" s="96"/>
      <c r="W939" s="96"/>
      <c r="X939" s="96"/>
      <c r="Y939" s="96"/>
      <c r="Z939" s="96"/>
      <c r="AA939" s="96"/>
      <c r="AB939" s="142"/>
      <c r="AC939" s="96"/>
      <c r="AD939" s="96"/>
      <c r="AE939" s="96"/>
      <c r="AF939" s="96"/>
      <c r="AG939" s="96"/>
      <c r="AH939" s="96"/>
    </row>
    <row r="940" spans="1:34" ht="15.75" customHeight="1">
      <c r="A940" s="96"/>
      <c r="B940" s="96"/>
      <c r="C940" s="96"/>
      <c r="D940" s="96"/>
      <c r="E940" s="96"/>
      <c r="F940" s="96"/>
      <c r="G940" s="141"/>
      <c r="H940" s="96"/>
      <c r="I940" s="96"/>
      <c r="J940" s="96"/>
      <c r="K940" s="96"/>
      <c r="L940" s="96"/>
      <c r="M940" s="96"/>
      <c r="N940" s="96"/>
      <c r="O940" s="96"/>
      <c r="P940" s="96"/>
      <c r="Q940" s="96"/>
      <c r="R940" s="96"/>
      <c r="S940" s="96"/>
      <c r="T940" s="142"/>
      <c r="U940" s="142"/>
      <c r="V940" s="96"/>
      <c r="W940" s="96"/>
      <c r="X940" s="96"/>
      <c r="Y940" s="96"/>
      <c r="Z940" s="96"/>
      <c r="AA940" s="96"/>
      <c r="AB940" s="142"/>
      <c r="AC940" s="96"/>
      <c r="AD940" s="96"/>
      <c r="AE940" s="96"/>
      <c r="AF940" s="96"/>
      <c r="AG940" s="96"/>
      <c r="AH940" s="96"/>
    </row>
    <row r="941" spans="1:34" ht="15.75" customHeight="1">
      <c r="A941" s="96"/>
      <c r="B941" s="96"/>
      <c r="C941" s="96"/>
      <c r="D941" s="96"/>
      <c r="E941" s="96"/>
      <c r="F941" s="96"/>
      <c r="G941" s="141"/>
      <c r="H941" s="96"/>
      <c r="I941" s="96"/>
      <c r="J941" s="96"/>
      <c r="K941" s="96"/>
      <c r="L941" s="96"/>
      <c r="M941" s="96"/>
      <c r="N941" s="96"/>
      <c r="O941" s="96"/>
      <c r="P941" s="96"/>
      <c r="Q941" s="96"/>
      <c r="R941" s="96"/>
      <c r="S941" s="96"/>
      <c r="T941" s="142"/>
      <c r="U941" s="142"/>
      <c r="V941" s="96"/>
      <c r="W941" s="96"/>
      <c r="X941" s="96"/>
      <c r="Y941" s="96"/>
      <c r="Z941" s="96"/>
      <c r="AA941" s="96"/>
      <c r="AB941" s="142"/>
      <c r="AC941" s="96"/>
      <c r="AD941" s="96"/>
      <c r="AE941" s="96"/>
      <c r="AF941" s="96"/>
      <c r="AG941" s="96"/>
      <c r="AH941" s="96"/>
    </row>
    <row r="942" spans="1:34" ht="15.75" customHeight="1">
      <c r="A942" s="96"/>
      <c r="B942" s="96"/>
      <c r="C942" s="96"/>
      <c r="D942" s="96"/>
      <c r="E942" s="96"/>
      <c r="F942" s="96"/>
      <c r="G942" s="141"/>
      <c r="H942" s="96"/>
      <c r="I942" s="96"/>
      <c r="J942" s="96"/>
      <c r="K942" s="96"/>
      <c r="L942" s="96"/>
      <c r="M942" s="96"/>
      <c r="N942" s="96"/>
      <c r="O942" s="96"/>
      <c r="P942" s="96"/>
      <c r="Q942" s="96"/>
      <c r="R942" s="96"/>
      <c r="S942" s="96"/>
      <c r="T942" s="142"/>
      <c r="U942" s="142"/>
      <c r="V942" s="96"/>
      <c r="W942" s="96"/>
      <c r="X942" s="96"/>
      <c r="Y942" s="96"/>
      <c r="Z942" s="96"/>
      <c r="AA942" s="96"/>
      <c r="AB942" s="142"/>
      <c r="AC942" s="96"/>
      <c r="AD942" s="96"/>
      <c r="AE942" s="96"/>
      <c r="AF942" s="96"/>
      <c r="AG942" s="96"/>
      <c r="AH942" s="96"/>
    </row>
    <row r="943" spans="1:34" ht="15.75" customHeight="1">
      <c r="A943" s="96"/>
      <c r="B943" s="96"/>
      <c r="C943" s="96"/>
      <c r="D943" s="96"/>
      <c r="E943" s="96"/>
      <c r="F943" s="96"/>
      <c r="G943" s="141"/>
      <c r="H943" s="96"/>
      <c r="I943" s="96"/>
      <c r="J943" s="96"/>
      <c r="K943" s="96"/>
      <c r="L943" s="96"/>
      <c r="M943" s="96"/>
      <c r="N943" s="96"/>
      <c r="O943" s="96"/>
      <c r="P943" s="96"/>
      <c r="Q943" s="96"/>
      <c r="R943" s="96"/>
      <c r="S943" s="96"/>
      <c r="T943" s="142"/>
      <c r="U943" s="142"/>
      <c r="V943" s="96"/>
      <c r="W943" s="96"/>
      <c r="X943" s="96"/>
      <c r="Y943" s="96"/>
      <c r="Z943" s="96"/>
      <c r="AA943" s="96"/>
      <c r="AB943" s="142"/>
      <c r="AC943" s="96"/>
      <c r="AD943" s="96"/>
      <c r="AE943" s="96"/>
      <c r="AF943" s="96"/>
      <c r="AG943" s="96"/>
      <c r="AH943" s="96"/>
    </row>
    <row r="944" spans="1:34" ht="15.75" customHeight="1">
      <c r="A944" s="96"/>
      <c r="B944" s="96"/>
      <c r="C944" s="96"/>
      <c r="D944" s="96"/>
      <c r="E944" s="96"/>
      <c r="F944" s="96"/>
      <c r="G944" s="141"/>
      <c r="H944" s="96"/>
      <c r="I944" s="96"/>
      <c r="J944" s="96"/>
      <c r="K944" s="96"/>
      <c r="L944" s="96"/>
      <c r="M944" s="96"/>
      <c r="N944" s="96"/>
      <c r="O944" s="96"/>
      <c r="P944" s="96"/>
      <c r="Q944" s="96"/>
      <c r="R944" s="96"/>
      <c r="S944" s="96"/>
      <c r="T944" s="142"/>
      <c r="U944" s="142"/>
      <c r="V944" s="96"/>
      <c r="W944" s="96"/>
      <c r="X944" s="96"/>
      <c r="Y944" s="96"/>
      <c r="Z944" s="96"/>
      <c r="AA944" s="96"/>
      <c r="AB944" s="142"/>
      <c r="AC944" s="96"/>
      <c r="AD944" s="96"/>
      <c r="AE944" s="96"/>
      <c r="AF944" s="96"/>
      <c r="AG944" s="96"/>
      <c r="AH944" s="96"/>
    </row>
    <row r="945" spans="1:34" ht="15.75" customHeight="1">
      <c r="A945" s="96"/>
      <c r="B945" s="96"/>
      <c r="C945" s="96"/>
      <c r="D945" s="96"/>
      <c r="E945" s="96"/>
      <c r="F945" s="96"/>
      <c r="G945" s="141"/>
      <c r="H945" s="96"/>
      <c r="I945" s="96"/>
      <c r="J945" s="96"/>
      <c r="K945" s="96"/>
      <c r="L945" s="96"/>
      <c r="M945" s="96"/>
      <c r="N945" s="96"/>
      <c r="O945" s="96"/>
      <c r="P945" s="96"/>
      <c r="Q945" s="96"/>
      <c r="R945" s="96"/>
      <c r="S945" s="96"/>
      <c r="T945" s="142"/>
      <c r="U945" s="142"/>
      <c r="V945" s="96"/>
      <c r="W945" s="96"/>
      <c r="X945" s="96"/>
      <c r="Y945" s="96"/>
      <c r="Z945" s="96"/>
      <c r="AA945" s="96"/>
      <c r="AB945" s="142"/>
      <c r="AC945" s="96"/>
      <c r="AD945" s="96"/>
      <c r="AE945" s="96"/>
      <c r="AF945" s="96"/>
      <c r="AG945" s="96"/>
      <c r="AH945" s="96"/>
    </row>
    <row r="946" spans="1:34" ht="15.75" customHeight="1">
      <c r="A946" s="96"/>
      <c r="B946" s="96"/>
      <c r="C946" s="96"/>
      <c r="D946" s="96"/>
      <c r="E946" s="96"/>
      <c r="F946" s="96"/>
      <c r="G946" s="141"/>
      <c r="H946" s="96"/>
      <c r="I946" s="96"/>
      <c r="J946" s="96"/>
      <c r="K946" s="96"/>
      <c r="L946" s="96"/>
      <c r="M946" s="96"/>
      <c r="N946" s="96"/>
      <c r="O946" s="96"/>
      <c r="P946" s="96"/>
      <c r="Q946" s="96"/>
      <c r="R946" s="96"/>
      <c r="S946" s="96"/>
      <c r="T946" s="142"/>
      <c r="U946" s="142"/>
      <c r="V946" s="96"/>
      <c r="W946" s="96"/>
      <c r="X946" s="96"/>
      <c r="Y946" s="96"/>
      <c r="Z946" s="96"/>
      <c r="AA946" s="96"/>
      <c r="AB946" s="142"/>
      <c r="AC946" s="96"/>
      <c r="AD946" s="96"/>
      <c r="AE946" s="96"/>
      <c r="AF946" s="96"/>
      <c r="AG946" s="96"/>
      <c r="AH946" s="96"/>
    </row>
    <row r="947" spans="1:34" ht="15.75" customHeight="1">
      <c r="A947" s="96"/>
      <c r="B947" s="96"/>
      <c r="C947" s="96"/>
      <c r="D947" s="96"/>
      <c r="E947" s="96"/>
      <c r="F947" s="96"/>
      <c r="G947" s="141"/>
      <c r="H947" s="96"/>
      <c r="I947" s="96"/>
      <c r="J947" s="96"/>
      <c r="K947" s="96"/>
      <c r="L947" s="96"/>
      <c r="M947" s="96"/>
      <c r="N947" s="96"/>
      <c r="O947" s="96"/>
      <c r="P947" s="96"/>
      <c r="Q947" s="96"/>
      <c r="R947" s="96"/>
      <c r="S947" s="96"/>
      <c r="T947" s="142"/>
      <c r="U947" s="142"/>
      <c r="V947" s="96"/>
      <c r="W947" s="96"/>
      <c r="X947" s="96"/>
      <c r="Y947" s="96"/>
      <c r="Z947" s="96"/>
      <c r="AA947" s="96"/>
      <c r="AB947" s="142"/>
      <c r="AC947" s="96"/>
      <c r="AD947" s="96"/>
      <c r="AE947" s="96"/>
      <c r="AF947" s="96"/>
      <c r="AG947" s="96"/>
      <c r="AH947" s="96"/>
    </row>
    <row r="948" spans="1:34" ht="15.75" customHeight="1">
      <c r="A948" s="96"/>
      <c r="B948" s="96"/>
      <c r="C948" s="96"/>
      <c r="D948" s="96"/>
      <c r="E948" s="96"/>
      <c r="F948" s="96"/>
      <c r="G948" s="141"/>
      <c r="H948" s="96"/>
      <c r="I948" s="96"/>
      <c r="J948" s="96"/>
      <c r="K948" s="96"/>
      <c r="L948" s="96"/>
      <c r="M948" s="96"/>
      <c r="N948" s="96"/>
      <c r="O948" s="96"/>
      <c r="P948" s="96"/>
      <c r="Q948" s="96"/>
      <c r="R948" s="96"/>
      <c r="S948" s="96"/>
      <c r="T948" s="142"/>
      <c r="U948" s="142"/>
      <c r="V948" s="96"/>
      <c r="W948" s="96"/>
      <c r="X948" s="96"/>
      <c r="Y948" s="96"/>
      <c r="Z948" s="96"/>
      <c r="AA948" s="96"/>
      <c r="AB948" s="142"/>
      <c r="AC948" s="96"/>
      <c r="AD948" s="96"/>
      <c r="AE948" s="96"/>
      <c r="AF948" s="96"/>
      <c r="AG948" s="96"/>
      <c r="AH948" s="96"/>
    </row>
    <row r="949" spans="1:34" ht="15.75" customHeight="1">
      <c r="A949" s="96"/>
      <c r="B949" s="96"/>
      <c r="C949" s="96"/>
      <c r="D949" s="96"/>
      <c r="E949" s="96"/>
      <c r="F949" s="96"/>
      <c r="G949" s="141"/>
      <c r="H949" s="96"/>
      <c r="I949" s="96"/>
      <c r="J949" s="96"/>
      <c r="K949" s="96"/>
      <c r="L949" s="96"/>
      <c r="M949" s="96"/>
      <c r="N949" s="96"/>
      <c r="O949" s="96"/>
      <c r="P949" s="96"/>
      <c r="Q949" s="96"/>
      <c r="R949" s="96"/>
      <c r="S949" s="96"/>
      <c r="T949" s="142"/>
      <c r="U949" s="142"/>
      <c r="V949" s="96"/>
      <c r="W949" s="96"/>
      <c r="X949" s="96"/>
      <c r="Y949" s="96"/>
      <c r="Z949" s="96"/>
      <c r="AA949" s="96"/>
      <c r="AB949" s="142"/>
      <c r="AC949" s="96"/>
      <c r="AD949" s="96"/>
      <c r="AE949" s="96"/>
      <c r="AF949" s="96"/>
      <c r="AG949" s="96"/>
      <c r="AH949" s="96"/>
    </row>
    <row r="950" spans="1:34" ht="15.75" customHeight="1">
      <c r="A950" s="96"/>
      <c r="B950" s="96"/>
      <c r="C950" s="96"/>
      <c r="D950" s="96"/>
      <c r="E950" s="96"/>
      <c r="F950" s="96"/>
      <c r="G950" s="141"/>
      <c r="H950" s="96"/>
      <c r="I950" s="96"/>
      <c r="J950" s="96"/>
      <c r="K950" s="96"/>
      <c r="L950" s="96"/>
      <c r="M950" s="96"/>
      <c r="N950" s="96"/>
      <c r="O950" s="96"/>
      <c r="P950" s="96"/>
      <c r="Q950" s="96"/>
      <c r="R950" s="96"/>
      <c r="S950" s="96"/>
      <c r="T950" s="142"/>
      <c r="U950" s="142"/>
      <c r="V950" s="96"/>
      <c r="W950" s="96"/>
      <c r="X950" s="96"/>
      <c r="Y950" s="96"/>
      <c r="Z950" s="96"/>
      <c r="AA950" s="96"/>
      <c r="AB950" s="142"/>
      <c r="AC950" s="96"/>
      <c r="AD950" s="96"/>
      <c r="AE950" s="96"/>
      <c r="AF950" s="96"/>
      <c r="AG950" s="96"/>
      <c r="AH950" s="96"/>
    </row>
    <row r="951" spans="1:34" ht="15.75" customHeight="1">
      <c r="A951" s="96"/>
      <c r="B951" s="96"/>
      <c r="C951" s="96"/>
      <c r="D951" s="96"/>
      <c r="E951" s="96"/>
      <c r="F951" s="96"/>
      <c r="G951" s="141"/>
      <c r="H951" s="96"/>
      <c r="I951" s="96"/>
      <c r="J951" s="96"/>
      <c r="K951" s="96"/>
      <c r="L951" s="96"/>
      <c r="M951" s="96"/>
      <c r="N951" s="96"/>
      <c r="O951" s="96"/>
      <c r="P951" s="96"/>
      <c r="Q951" s="96"/>
      <c r="R951" s="96"/>
      <c r="S951" s="96"/>
      <c r="T951" s="142"/>
      <c r="U951" s="142"/>
      <c r="V951" s="96"/>
      <c r="W951" s="96"/>
      <c r="X951" s="96"/>
      <c r="Y951" s="96"/>
      <c r="Z951" s="96"/>
      <c r="AA951" s="96"/>
      <c r="AB951" s="142"/>
      <c r="AC951" s="96"/>
      <c r="AD951" s="96"/>
      <c r="AE951" s="96"/>
      <c r="AF951" s="96"/>
      <c r="AG951" s="96"/>
      <c r="AH951" s="96"/>
    </row>
    <row r="952" spans="1:34" ht="15.75" customHeight="1">
      <c r="A952" s="96"/>
      <c r="B952" s="96"/>
      <c r="C952" s="96"/>
      <c r="D952" s="96"/>
      <c r="E952" s="96"/>
      <c r="F952" s="96"/>
      <c r="G952" s="141"/>
      <c r="H952" s="96"/>
      <c r="I952" s="96"/>
      <c r="J952" s="96"/>
      <c r="K952" s="96"/>
      <c r="L952" s="96"/>
      <c r="M952" s="96"/>
      <c r="N952" s="96"/>
      <c r="O952" s="96"/>
      <c r="P952" s="96"/>
      <c r="Q952" s="96"/>
      <c r="R952" s="96"/>
      <c r="S952" s="96"/>
      <c r="T952" s="142"/>
      <c r="U952" s="142"/>
      <c r="V952" s="96"/>
      <c r="W952" s="96"/>
      <c r="X952" s="96"/>
      <c r="Y952" s="96"/>
      <c r="Z952" s="96"/>
      <c r="AA952" s="96"/>
      <c r="AB952" s="142"/>
      <c r="AC952" s="96"/>
      <c r="AD952" s="96"/>
      <c r="AE952" s="96"/>
      <c r="AF952" s="96"/>
      <c r="AG952" s="96"/>
      <c r="AH952" s="96"/>
    </row>
    <row r="953" spans="1:34" ht="15.75" customHeight="1">
      <c r="A953" s="96"/>
      <c r="B953" s="96"/>
      <c r="C953" s="96"/>
      <c r="D953" s="96"/>
      <c r="E953" s="96"/>
      <c r="F953" s="96"/>
      <c r="G953" s="141"/>
      <c r="H953" s="96"/>
      <c r="I953" s="96"/>
      <c r="J953" s="96"/>
      <c r="K953" s="96"/>
      <c r="L953" s="96"/>
      <c r="M953" s="96"/>
      <c r="N953" s="96"/>
      <c r="O953" s="96"/>
      <c r="P953" s="96"/>
      <c r="Q953" s="96"/>
      <c r="R953" s="96"/>
      <c r="S953" s="96"/>
      <c r="T953" s="142"/>
      <c r="U953" s="142"/>
      <c r="V953" s="96"/>
      <c r="W953" s="96"/>
      <c r="X953" s="96"/>
      <c r="Y953" s="96"/>
      <c r="Z953" s="96"/>
      <c r="AA953" s="96"/>
      <c r="AB953" s="142"/>
      <c r="AC953" s="96"/>
      <c r="AD953" s="96"/>
      <c r="AE953" s="96"/>
      <c r="AF953" s="96"/>
      <c r="AG953" s="96"/>
      <c r="AH953" s="96"/>
    </row>
    <row r="954" spans="1:34" ht="15.75" customHeight="1">
      <c r="A954" s="96"/>
      <c r="B954" s="96"/>
      <c r="C954" s="96"/>
      <c r="D954" s="96"/>
      <c r="E954" s="96"/>
      <c r="F954" s="96"/>
      <c r="G954" s="141"/>
      <c r="H954" s="96"/>
      <c r="I954" s="96"/>
      <c r="J954" s="96"/>
      <c r="K954" s="96"/>
      <c r="L954" s="96"/>
      <c r="M954" s="96"/>
      <c r="N954" s="96"/>
      <c r="O954" s="96"/>
      <c r="P954" s="96"/>
      <c r="Q954" s="96"/>
      <c r="R954" s="96"/>
      <c r="S954" s="96"/>
      <c r="T954" s="142"/>
      <c r="U954" s="142"/>
      <c r="V954" s="96"/>
      <c r="W954" s="96"/>
      <c r="X954" s="96"/>
      <c r="Y954" s="96"/>
      <c r="Z954" s="96"/>
      <c r="AA954" s="96"/>
      <c r="AB954" s="142"/>
      <c r="AC954" s="96"/>
      <c r="AD954" s="96"/>
      <c r="AE954" s="96"/>
      <c r="AF954" s="96"/>
      <c r="AG954" s="96"/>
      <c r="AH954" s="96"/>
    </row>
    <row r="955" spans="1:34" ht="15.75" customHeight="1">
      <c r="A955" s="96"/>
      <c r="B955" s="96"/>
      <c r="C955" s="96"/>
      <c r="D955" s="96"/>
      <c r="E955" s="96"/>
      <c r="F955" s="96"/>
      <c r="G955" s="141"/>
      <c r="H955" s="96"/>
      <c r="I955" s="96"/>
      <c r="J955" s="96"/>
      <c r="K955" s="96"/>
      <c r="L955" s="96"/>
      <c r="M955" s="96"/>
      <c r="N955" s="96"/>
      <c r="O955" s="96"/>
      <c r="P955" s="96"/>
      <c r="Q955" s="96"/>
      <c r="R955" s="96"/>
      <c r="S955" s="96"/>
      <c r="T955" s="142"/>
      <c r="U955" s="142"/>
      <c r="V955" s="96"/>
      <c r="W955" s="96"/>
      <c r="X955" s="96"/>
      <c r="Y955" s="96"/>
      <c r="Z955" s="96"/>
      <c r="AA955" s="96"/>
      <c r="AB955" s="142"/>
      <c r="AC955" s="96"/>
      <c r="AD955" s="96"/>
      <c r="AE955" s="96"/>
      <c r="AF955" s="96"/>
      <c r="AG955" s="96"/>
      <c r="AH955" s="96"/>
    </row>
    <row r="956" spans="1:34" ht="15.75" customHeight="1">
      <c r="A956" s="96"/>
      <c r="B956" s="96"/>
      <c r="C956" s="96"/>
      <c r="D956" s="96"/>
      <c r="E956" s="96"/>
      <c r="F956" s="96"/>
      <c r="G956" s="141"/>
      <c r="H956" s="96"/>
      <c r="I956" s="96"/>
      <c r="J956" s="96"/>
      <c r="K956" s="96"/>
      <c r="L956" s="96"/>
      <c r="M956" s="96"/>
      <c r="N956" s="96"/>
      <c r="O956" s="96"/>
      <c r="P956" s="96"/>
      <c r="Q956" s="96"/>
      <c r="R956" s="96"/>
      <c r="S956" s="96"/>
      <c r="T956" s="142"/>
      <c r="U956" s="142"/>
      <c r="V956" s="96"/>
      <c r="W956" s="96"/>
      <c r="X956" s="96"/>
      <c r="Y956" s="96"/>
      <c r="Z956" s="96"/>
      <c r="AA956" s="96"/>
      <c r="AB956" s="142"/>
      <c r="AC956" s="96"/>
      <c r="AD956" s="96"/>
      <c r="AE956" s="96"/>
      <c r="AF956" s="96"/>
      <c r="AG956" s="96"/>
      <c r="AH956" s="96"/>
    </row>
    <row r="957" spans="1:34" ht="15.75" customHeight="1">
      <c r="A957" s="96"/>
      <c r="B957" s="96"/>
      <c r="C957" s="96"/>
      <c r="D957" s="96"/>
      <c r="E957" s="96"/>
      <c r="F957" s="96"/>
      <c r="G957" s="141"/>
      <c r="H957" s="96"/>
      <c r="I957" s="96"/>
      <c r="J957" s="96"/>
      <c r="K957" s="96"/>
      <c r="L957" s="96"/>
      <c r="M957" s="96"/>
      <c r="N957" s="96"/>
      <c r="O957" s="96"/>
      <c r="P957" s="96"/>
      <c r="Q957" s="96"/>
      <c r="R957" s="96"/>
      <c r="S957" s="96"/>
      <c r="T957" s="142"/>
      <c r="U957" s="142"/>
      <c r="V957" s="96"/>
      <c r="W957" s="96"/>
      <c r="X957" s="96"/>
      <c r="Y957" s="96"/>
      <c r="Z957" s="96"/>
      <c r="AA957" s="96"/>
      <c r="AB957" s="142"/>
      <c r="AC957" s="96"/>
      <c r="AD957" s="96"/>
      <c r="AE957" s="96"/>
      <c r="AF957" s="96"/>
      <c r="AG957" s="96"/>
      <c r="AH957" s="96"/>
    </row>
    <row r="958" spans="1:34" ht="15.75" customHeight="1">
      <c r="A958" s="96"/>
      <c r="B958" s="96"/>
      <c r="C958" s="96"/>
      <c r="D958" s="96"/>
      <c r="E958" s="96"/>
      <c r="F958" s="96"/>
      <c r="G958" s="141"/>
      <c r="H958" s="96"/>
      <c r="I958" s="96"/>
      <c r="J958" s="96"/>
      <c r="K958" s="96"/>
      <c r="L958" s="96"/>
      <c r="M958" s="96"/>
      <c r="N958" s="96"/>
      <c r="O958" s="96"/>
      <c r="P958" s="96"/>
      <c r="Q958" s="96"/>
      <c r="R958" s="96"/>
      <c r="S958" s="96"/>
      <c r="T958" s="142"/>
      <c r="U958" s="142"/>
      <c r="V958" s="96"/>
      <c r="W958" s="96"/>
      <c r="X958" s="96"/>
      <c r="Y958" s="96"/>
      <c r="Z958" s="96"/>
      <c r="AA958" s="96"/>
      <c r="AB958" s="142"/>
      <c r="AC958" s="96"/>
      <c r="AD958" s="96"/>
      <c r="AE958" s="96"/>
      <c r="AF958" s="96"/>
      <c r="AG958" s="96"/>
      <c r="AH958" s="96"/>
    </row>
    <row r="959" spans="1:34" ht="15.75" customHeight="1">
      <c r="A959" s="96"/>
      <c r="B959" s="96"/>
      <c r="C959" s="96"/>
      <c r="D959" s="96"/>
      <c r="E959" s="96"/>
      <c r="F959" s="96"/>
      <c r="G959" s="141"/>
      <c r="H959" s="96"/>
      <c r="I959" s="96"/>
      <c r="J959" s="96"/>
      <c r="K959" s="96"/>
      <c r="L959" s="96"/>
      <c r="M959" s="96"/>
      <c r="N959" s="96"/>
      <c r="O959" s="96"/>
      <c r="P959" s="96"/>
      <c r="Q959" s="96"/>
      <c r="R959" s="96"/>
      <c r="S959" s="96"/>
      <c r="T959" s="142"/>
      <c r="U959" s="142"/>
      <c r="V959" s="96"/>
      <c r="W959" s="96"/>
      <c r="X959" s="96"/>
      <c r="Y959" s="96"/>
      <c r="Z959" s="96"/>
      <c r="AA959" s="96"/>
      <c r="AB959" s="142"/>
      <c r="AC959" s="96"/>
      <c r="AD959" s="96"/>
      <c r="AE959" s="96"/>
      <c r="AF959" s="96"/>
      <c r="AG959" s="96"/>
      <c r="AH959" s="96"/>
    </row>
    <row r="960" spans="1:34" ht="15.75" customHeight="1">
      <c r="A960" s="96"/>
      <c r="B960" s="96"/>
      <c r="C960" s="96"/>
      <c r="D960" s="96"/>
      <c r="E960" s="96"/>
      <c r="F960" s="96"/>
      <c r="G960" s="141"/>
      <c r="H960" s="96"/>
      <c r="I960" s="96"/>
      <c r="J960" s="96"/>
      <c r="K960" s="96"/>
      <c r="L960" s="96"/>
      <c r="M960" s="96"/>
      <c r="N960" s="96"/>
      <c r="O960" s="96"/>
      <c r="P960" s="96"/>
      <c r="Q960" s="96"/>
      <c r="R960" s="96"/>
      <c r="S960" s="96"/>
      <c r="T960" s="142"/>
      <c r="U960" s="142"/>
      <c r="V960" s="96"/>
      <c r="W960" s="96"/>
      <c r="X960" s="96"/>
      <c r="Y960" s="96"/>
      <c r="Z960" s="96"/>
      <c r="AA960" s="96"/>
      <c r="AB960" s="142"/>
      <c r="AC960" s="96"/>
      <c r="AD960" s="96"/>
      <c r="AE960" s="96"/>
      <c r="AF960" s="96"/>
      <c r="AG960" s="96"/>
      <c r="AH960" s="96"/>
    </row>
    <row r="961" spans="1:34" ht="15.75" customHeight="1">
      <c r="A961" s="96"/>
      <c r="B961" s="96"/>
      <c r="C961" s="96"/>
      <c r="D961" s="96"/>
      <c r="E961" s="96"/>
      <c r="F961" s="96"/>
      <c r="G961" s="141"/>
      <c r="H961" s="96"/>
      <c r="I961" s="96"/>
      <c r="J961" s="96"/>
      <c r="K961" s="96"/>
      <c r="L961" s="96"/>
      <c r="M961" s="96"/>
      <c r="N961" s="96"/>
      <c r="O961" s="96"/>
      <c r="P961" s="96"/>
      <c r="Q961" s="96"/>
      <c r="R961" s="96"/>
      <c r="S961" s="96"/>
      <c r="T961" s="142"/>
      <c r="U961" s="142"/>
      <c r="V961" s="96"/>
      <c r="W961" s="96"/>
      <c r="X961" s="96"/>
      <c r="Y961" s="96"/>
      <c r="Z961" s="96"/>
      <c r="AA961" s="96"/>
      <c r="AB961" s="142"/>
      <c r="AC961" s="96"/>
      <c r="AD961" s="96"/>
      <c r="AE961" s="96"/>
      <c r="AF961" s="96"/>
      <c r="AG961" s="96"/>
      <c r="AH961" s="96"/>
    </row>
    <row r="962" spans="1:34" ht="15.75" customHeight="1">
      <c r="A962" s="96"/>
      <c r="B962" s="96"/>
      <c r="C962" s="96"/>
      <c r="D962" s="96"/>
      <c r="E962" s="96"/>
      <c r="F962" s="96"/>
      <c r="G962" s="141"/>
      <c r="H962" s="96"/>
      <c r="I962" s="96"/>
      <c r="J962" s="96"/>
      <c r="K962" s="96"/>
      <c r="L962" s="96"/>
      <c r="M962" s="96"/>
      <c r="N962" s="96"/>
      <c r="O962" s="96"/>
      <c r="P962" s="96"/>
      <c r="Q962" s="96"/>
      <c r="R962" s="96"/>
      <c r="S962" s="96"/>
      <c r="T962" s="142"/>
      <c r="U962" s="142"/>
      <c r="V962" s="96"/>
      <c r="W962" s="96"/>
      <c r="X962" s="96"/>
      <c r="Y962" s="96"/>
      <c r="Z962" s="96"/>
      <c r="AA962" s="96"/>
      <c r="AB962" s="142"/>
      <c r="AC962" s="96"/>
      <c r="AD962" s="96"/>
      <c r="AE962" s="96"/>
      <c r="AF962" s="96"/>
      <c r="AG962" s="96"/>
      <c r="AH962" s="96"/>
    </row>
    <row r="963" spans="1:34" ht="15.75" customHeight="1">
      <c r="A963" s="96"/>
      <c r="B963" s="96"/>
      <c r="C963" s="96"/>
      <c r="D963" s="96"/>
      <c r="E963" s="96"/>
      <c r="F963" s="96"/>
      <c r="G963" s="141"/>
      <c r="H963" s="96"/>
      <c r="I963" s="96"/>
      <c r="J963" s="96"/>
      <c r="K963" s="96"/>
      <c r="L963" s="96"/>
      <c r="M963" s="96"/>
      <c r="N963" s="96"/>
      <c r="O963" s="96"/>
      <c r="P963" s="96"/>
      <c r="Q963" s="96"/>
      <c r="R963" s="96"/>
      <c r="S963" s="96"/>
      <c r="T963" s="142"/>
      <c r="U963" s="142"/>
      <c r="V963" s="96"/>
      <c r="W963" s="96"/>
      <c r="X963" s="96"/>
      <c r="Y963" s="96"/>
      <c r="Z963" s="96"/>
      <c r="AA963" s="96"/>
      <c r="AB963" s="142"/>
      <c r="AC963" s="96"/>
      <c r="AD963" s="96"/>
      <c r="AE963" s="96"/>
      <c r="AF963" s="96"/>
      <c r="AG963" s="96"/>
      <c r="AH963" s="96"/>
    </row>
    <row r="964" spans="1:34" ht="15.75" customHeight="1">
      <c r="A964" s="96"/>
      <c r="B964" s="96"/>
      <c r="C964" s="96"/>
      <c r="D964" s="96"/>
      <c r="E964" s="96"/>
      <c r="F964" s="96"/>
      <c r="G964" s="141"/>
      <c r="H964" s="96"/>
      <c r="I964" s="96"/>
      <c r="J964" s="96"/>
      <c r="K964" s="96"/>
      <c r="L964" s="96"/>
      <c r="M964" s="96"/>
      <c r="N964" s="96"/>
      <c r="O964" s="96"/>
      <c r="P964" s="96"/>
      <c r="Q964" s="96"/>
      <c r="R964" s="96"/>
      <c r="S964" s="96"/>
      <c r="T964" s="142"/>
      <c r="U964" s="142"/>
      <c r="V964" s="96"/>
      <c r="W964" s="96"/>
      <c r="X964" s="96"/>
      <c r="Y964" s="96"/>
      <c r="Z964" s="96"/>
      <c r="AA964" s="96"/>
      <c r="AB964" s="142"/>
      <c r="AC964" s="96"/>
      <c r="AD964" s="96"/>
      <c r="AE964" s="96"/>
      <c r="AF964" s="96"/>
      <c r="AG964" s="96"/>
      <c r="AH964" s="96"/>
    </row>
    <row r="965" spans="1:34" ht="15.75" customHeight="1">
      <c r="A965" s="96"/>
      <c r="B965" s="96"/>
      <c r="C965" s="96"/>
      <c r="D965" s="96"/>
      <c r="E965" s="96"/>
      <c r="F965" s="96"/>
      <c r="G965" s="141"/>
      <c r="H965" s="96"/>
      <c r="I965" s="96"/>
      <c r="J965" s="96"/>
      <c r="K965" s="96"/>
      <c r="L965" s="96"/>
      <c r="M965" s="96"/>
      <c r="N965" s="96"/>
      <c r="O965" s="96"/>
      <c r="P965" s="96"/>
      <c r="Q965" s="96"/>
      <c r="R965" s="96"/>
      <c r="S965" s="96"/>
      <c r="T965" s="142"/>
      <c r="U965" s="142"/>
      <c r="V965" s="96"/>
      <c r="W965" s="96"/>
      <c r="X965" s="96"/>
      <c r="Y965" s="96"/>
      <c r="Z965" s="96"/>
      <c r="AA965" s="96"/>
      <c r="AB965" s="142"/>
      <c r="AC965" s="96"/>
      <c r="AD965" s="96"/>
      <c r="AE965" s="96"/>
      <c r="AF965" s="96"/>
      <c r="AG965" s="96"/>
      <c r="AH965" s="96"/>
    </row>
    <row r="966" spans="1:34" ht="15.75" customHeight="1">
      <c r="A966" s="96"/>
      <c r="B966" s="96"/>
      <c r="C966" s="96"/>
      <c r="D966" s="96"/>
      <c r="E966" s="96"/>
      <c r="F966" s="96"/>
      <c r="G966" s="141"/>
      <c r="H966" s="96"/>
      <c r="I966" s="96"/>
      <c r="J966" s="96"/>
      <c r="K966" s="96"/>
      <c r="L966" s="96"/>
      <c r="M966" s="96"/>
      <c r="N966" s="96"/>
      <c r="O966" s="96"/>
      <c r="P966" s="96"/>
      <c r="Q966" s="96"/>
      <c r="R966" s="96"/>
      <c r="S966" s="96"/>
      <c r="T966" s="142"/>
      <c r="U966" s="142"/>
      <c r="V966" s="96"/>
      <c r="W966" s="96"/>
      <c r="X966" s="96"/>
      <c r="Y966" s="96"/>
      <c r="Z966" s="96"/>
      <c r="AA966" s="96"/>
      <c r="AB966" s="142"/>
      <c r="AC966" s="96"/>
      <c r="AD966" s="96"/>
      <c r="AE966" s="96"/>
      <c r="AF966" s="96"/>
      <c r="AG966" s="96"/>
      <c r="AH966" s="96"/>
    </row>
    <row r="967" spans="1:34" ht="15.75" customHeight="1">
      <c r="A967" s="96"/>
      <c r="B967" s="96"/>
      <c r="C967" s="96"/>
      <c r="D967" s="96"/>
      <c r="E967" s="96"/>
      <c r="F967" s="96"/>
      <c r="G967" s="141"/>
      <c r="H967" s="96"/>
      <c r="I967" s="96"/>
      <c r="J967" s="96"/>
      <c r="K967" s="96"/>
      <c r="L967" s="96"/>
      <c r="M967" s="96"/>
      <c r="N967" s="96"/>
      <c r="O967" s="96"/>
      <c r="P967" s="96"/>
      <c r="Q967" s="96"/>
      <c r="R967" s="96"/>
      <c r="S967" s="96"/>
      <c r="T967" s="142"/>
      <c r="U967" s="142"/>
      <c r="V967" s="96"/>
      <c r="W967" s="96"/>
      <c r="X967" s="96"/>
      <c r="Y967" s="96"/>
      <c r="Z967" s="96"/>
      <c r="AA967" s="96"/>
      <c r="AB967" s="142"/>
      <c r="AC967" s="96"/>
      <c r="AD967" s="96"/>
      <c r="AE967" s="96"/>
      <c r="AF967" s="96"/>
      <c r="AG967" s="96"/>
      <c r="AH967" s="96"/>
    </row>
    <row r="968" spans="1:34" ht="15.75" customHeight="1">
      <c r="A968" s="96"/>
      <c r="B968" s="96"/>
      <c r="C968" s="96"/>
      <c r="D968" s="96"/>
      <c r="E968" s="96"/>
      <c r="F968" s="96"/>
      <c r="G968" s="141"/>
      <c r="H968" s="96"/>
      <c r="I968" s="96"/>
      <c r="J968" s="96"/>
      <c r="K968" s="96"/>
      <c r="L968" s="96"/>
      <c r="M968" s="96"/>
      <c r="N968" s="96"/>
      <c r="O968" s="96"/>
      <c r="P968" s="96"/>
      <c r="Q968" s="96"/>
      <c r="R968" s="96"/>
      <c r="S968" s="96"/>
      <c r="T968" s="142"/>
      <c r="U968" s="142"/>
      <c r="V968" s="96"/>
      <c r="W968" s="96"/>
      <c r="X968" s="96"/>
      <c r="Y968" s="96"/>
      <c r="Z968" s="96"/>
      <c r="AA968" s="96"/>
      <c r="AB968" s="142"/>
      <c r="AC968" s="96"/>
      <c r="AD968" s="96"/>
      <c r="AE968" s="96"/>
      <c r="AF968" s="96"/>
      <c r="AG968" s="96"/>
      <c r="AH968" s="96"/>
    </row>
    <row r="969" spans="1:34" ht="15.75" customHeight="1">
      <c r="A969" s="96"/>
      <c r="B969" s="96"/>
      <c r="C969" s="96"/>
      <c r="D969" s="96"/>
      <c r="E969" s="96"/>
      <c r="F969" s="96"/>
      <c r="G969" s="141"/>
      <c r="H969" s="96"/>
      <c r="I969" s="96"/>
      <c r="J969" s="96"/>
      <c r="K969" s="96"/>
      <c r="L969" s="96"/>
      <c r="M969" s="96"/>
      <c r="N969" s="96"/>
      <c r="O969" s="96"/>
      <c r="P969" s="96"/>
      <c r="Q969" s="96"/>
      <c r="R969" s="96"/>
      <c r="S969" s="96"/>
      <c r="T969" s="142"/>
      <c r="U969" s="142"/>
      <c r="V969" s="96"/>
      <c r="W969" s="96"/>
      <c r="X969" s="96"/>
      <c r="Y969" s="96"/>
      <c r="Z969" s="96"/>
      <c r="AA969" s="96"/>
      <c r="AB969" s="142"/>
      <c r="AC969" s="96"/>
      <c r="AD969" s="96"/>
      <c r="AE969" s="96"/>
      <c r="AF969" s="96"/>
      <c r="AG969" s="96"/>
      <c r="AH969" s="96"/>
    </row>
    <row r="970" spans="1:34" ht="15.75" customHeight="1">
      <c r="A970" s="96"/>
      <c r="B970" s="96"/>
      <c r="C970" s="96"/>
      <c r="D970" s="96"/>
      <c r="E970" s="96"/>
      <c r="F970" s="96"/>
      <c r="G970" s="141"/>
      <c r="H970" s="96"/>
      <c r="I970" s="96"/>
      <c r="J970" s="96"/>
      <c r="K970" s="96"/>
      <c r="L970" s="96"/>
      <c r="M970" s="96"/>
      <c r="N970" s="96"/>
      <c r="O970" s="96"/>
      <c r="P970" s="96"/>
      <c r="Q970" s="96"/>
      <c r="R970" s="96"/>
      <c r="S970" s="96"/>
      <c r="T970" s="142"/>
      <c r="U970" s="142"/>
      <c r="V970" s="96"/>
      <c r="W970" s="96"/>
      <c r="X970" s="96"/>
      <c r="Y970" s="96"/>
      <c r="Z970" s="96"/>
      <c r="AA970" s="96"/>
      <c r="AB970" s="142"/>
      <c r="AC970" s="96"/>
      <c r="AD970" s="96"/>
      <c r="AE970" s="96"/>
      <c r="AF970" s="96"/>
      <c r="AG970" s="96"/>
      <c r="AH970" s="96"/>
    </row>
    <row r="971" spans="1:34" ht="15.75" customHeight="1">
      <c r="A971" s="96"/>
      <c r="B971" s="96"/>
      <c r="C971" s="96"/>
      <c r="D971" s="96"/>
      <c r="E971" s="96"/>
      <c r="F971" s="96"/>
      <c r="G971" s="141"/>
      <c r="H971" s="96"/>
      <c r="I971" s="96"/>
      <c r="J971" s="96"/>
      <c r="K971" s="96"/>
      <c r="L971" s="96"/>
      <c r="M971" s="96"/>
      <c r="N971" s="96"/>
      <c r="O971" s="96"/>
      <c r="P971" s="96"/>
      <c r="Q971" s="96"/>
      <c r="R971" s="96"/>
      <c r="S971" s="96"/>
      <c r="T971" s="142"/>
      <c r="U971" s="142"/>
      <c r="V971" s="96"/>
      <c r="W971" s="96"/>
      <c r="X971" s="96"/>
      <c r="Y971" s="96"/>
      <c r="Z971" s="96"/>
      <c r="AA971" s="96"/>
      <c r="AB971" s="142"/>
      <c r="AC971" s="96"/>
      <c r="AD971" s="96"/>
      <c r="AE971" s="96"/>
      <c r="AF971" s="96"/>
      <c r="AG971" s="96"/>
      <c r="AH971" s="96"/>
    </row>
    <row r="972" spans="1:34" ht="15.75" customHeight="1">
      <c r="A972" s="96"/>
      <c r="B972" s="96"/>
      <c r="C972" s="96"/>
      <c r="D972" s="96"/>
      <c r="E972" s="96"/>
      <c r="F972" s="96"/>
      <c r="G972" s="141"/>
      <c r="H972" s="96"/>
      <c r="I972" s="96"/>
      <c r="J972" s="96"/>
      <c r="K972" s="96"/>
      <c r="L972" s="96"/>
      <c r="M972" s="96"/>
      <c r="N972" s="96"/>
      <c r="O972" s="96"/>
      <c r="P972" s="96"/>
      <c r="Q972" s="96"/>
      <c r="R972" s="96"/>
      <c r="S972" s="96"/>
      <c r="T972" s="142"/>
      <c r="U972" s="142"/>
      <c r="V972" s="96"/>
      <c r="W972" s="96"/>
      <c r="X972" s="96"/>
      <c r="Y972" s="96"/>
      <c r="Z972" s="96"/>
      <c r="AA972" s="96"/>
      <c r="AB972" s="142"/>
      <c r="AC972" s="96"/>
      <c r="AD972" s="96"/>
      <c r="AE972" s="96"/>
      <c r="AF972" s="96"/>
      <c r="AG972" s="96"/>
      <c r="AH972" s="96"/>
    </row>
    <row r="973" spans="1:34" ht="15.75" customHeight="1">
      <c r="A973" s="96"/>
      <c r="B973" s="96"/>
      <c r="C973" s="96"/>
      <c r="D973" s="96"/>
      <c r="E973" s="96"/>
      <c r="F973" s="96"/>
      <c r="G973" s="141"/>
      <c r="H973" s="96"/>
      <c r="I973" s="96"/>
      <c r="J973" s="96"/>
      <c r="K973" s="96"/>
      <c r="L973" s="96"/>
      <c r="M973" s="96"/>
      <c r="N973" s="96"/>
      <c r="O973" s="96"/>
      <c r="P973" s="96"/>
      <c r="Q973" s="96"/>
      <c r="R973" s="96"/>
      <c r="S973" s="96"/>
      <c r="T973" s="142"/>
      <c r="U973" s="142"/>
      <c r="V973" s="96"/>
      <c r="W973" s="96"/>
      <c r="X973" s="96"/>
      <c r="Y973" s="96"/>
      <c r="Z973" s="96"/>
      <c r="AA973" s="96"/>
      <c r="AB973" s="142"/>
      <c r="AC973" s="96"/>
      <c r="AD973" s="96"/>
      <c r="AE973" s="96"/>
      <c r="AF973" s="96"/>
      <c r="AG973" s="96"/>
      <c r="AH973" s="96"/>
    </row>
    <row r="974" spans="1:34" ht="15.75" customHeight="1">
      <c r="A974" s="96"/>
      <c r="B974" s="96"/>
      <c r="C974" s="96"/>
      <c r="D974" s="96"/>
      <c r="E974" s="96"/>
      <c r="F974" s="96"/>
      <c r="G974" s="141"/>
      <c r="H974" s="96"/>
      <c r="I974" s="96"/>
      <c r="J974" s="96"/>
      <c r="K974" s="96"/>
      <c r="L974" s="96"/>
      <c r="M974" s="96"/>
      <c r="N974" s="96"/>
      <c r="O974" s="96"/>
      <c r="P974" s="96"/>
      <c r="Q974" s="96"/>
      <c r="R974" s="96"/>
      <c r="S974" s="96"/>
      <c r="T974" s="142"/>
      <c r="U974" s="142"/>
      <c r="V974" s="96"/>
      <c r="W974" s="96"/>
      <c r="X974" s="96"/>
      <c r="Y974" s="96"/>
      <c r="Z974" s="96"/>
      <c r="AA974" s="96"/>
      <c r="AB974" s="142"/>
      <c r="AC974" s="96"/>
      <c r="AD974" s="96"/>
      <c r="AE974" s="96"/>
      <c r="AF974" s="96"/>
      <c r="AG974" s="96"/>
      <c r="AH974" s="96"/>
    </row>
    <row r="975" spans="1:34" ht="15.75" customHeight="1">
      <c r="A975" s="96"/>
      <c r="B975" s="96"/>
      <c r="C975" s="96"/>
      <c r="D975" s="96"/>
      <c r="E975" s="96"/>
      <c r="F975" s="96"/>
      <c r="G975" s="141"/>
      <c r="H975" s="96"/>
      <c r="I975" s="96"/>
      <c r="J975" s="96"/>
      <c r="K975" s="96"/>
      <c r="L975" s="96"/>
      <c r="M975" s="96"/>
      <c r="N975" s="96"/>
      <c r="O975" s="96"/>
      <c r="P975" s="96"/>
      <c r="Q975" s="96"/>
      <c r="R975" s="96"/>
      <c r="S975" s="96"/>
      <c r="T975" s="142"/>
      <c r="U975" s="142"/>
      <c r="V975" s="96"/>
      <c r="W975" s="96"/>
      <c r="X975" s="96"/>
      <c r="Y975" s="96"/>
      <c r="Z975" s="96"/>
      <c r="AA975" s="96"/>
      <c r="AB975" s="142"/>
      <c r="AC975" s="96"/>
      <c r="AD975" s="96"/>
      <c r="AE975" s="96"/>
      <c r="AF975" s="96"/>
      <c r="AG975" s="96"/>
      <c r="AH975" s="96"/>
    </row>
    <row r="976" spans="1:34" ht="15.75" customHeight="1">
      <c r="A976" s="96"/>
      <c r="B976" s="96"/>
      <c r="C976" s="96"/>
      <c r="D976" s="96"/>
      <c r="E976" s="96"/>
      <c r="F976" s="96"/>
      <c r="G976" s="141"/>
      <c r="H976" s="96"/>
      <c r="I976" s="96"/>
      <c r="J976" s="96"/>
      <c r="K976" s="96"/>
      <c r="L976" s="96"/>
      <c r="M976" s="96"/>
      <c r="N976" s="96"/>
      <c r="O976" s="96"/>
      <c r="P976" s="96"/>
      <c r="Q976" s="96"/>
      <c r="R976" s="96"/>
      <c r="S976" s="96"/>
      <c r="T976" s="142"/>
      <c r="U976" s="142"/>
      <c r="V976" s="96"/>
      <c r="W976" s="96"/>
      <c r="X976" s="96"/>
      <c r="Y976" s="96"/>
      <c r="Z976" s="96"/>
      <c r="AA976" s="96"/>
      <c r="AB976" s="142"/>
      <c r="AC976" s="96"/>
      <c r="AD976" s="96"/>
      <c r="AE976" s="96"/>
      <c r="AF976" s="96"/>
      <c r="AG976" s="96"/>
      <c r="AH976" s="96"/>
    </row>
    <row r="977" spans="1:34" ht="15.75" customHeight="1">
      <c r="A977" s="96"/>
      <c r="B977" s="96"/>
      <c r="C977" s="96"/>
      <c r="D977" s="96"/>
      <c r="E977" s="96"/>
      <c r="F977" s="96"/>
      <c r="G977" s="141"/>
      <c r="H977" s="96"/>
      <c r="I977" s="96"/>
      <c r="J977" s="96"/>
      <c r="K977" s="96"/>
      <c r="L977" s="96"/>
      <c r="M977" s="96"/>
      <c r="N977" s="96"/>
      <c r="O977" s="96"/>
      <c r="P977" s="96"/>
      <c r="Q977" s="96"/>
      <c r="R977" s="96"/>
      <c r="S977" s="96"/>
      <c r="T977" s="142"/>
      <c r="U977" s="142"/>
      <c r="V977" s="96"/>
      <c r="W977" s="96"/>
      <c r="X977" s="96"/>
      <c r="Y977" s="96"/>
      <c r="Z977" s="96"/>
      <c r="AA977" s="96"/>
      <c r="AB977" s="142"/>
      <c r="AC977" s="96"/>
      <c r="AD977" s="96"/>
      <c r="AE977" s="96"/>
      <c r="AF977" s="96"/>
      <c r="AG977" s="96"/>
      <c r="AH977" s="96"/>
    </row>
    <row r="978" spans="1:34" ht="15.75" customHeight="1">
      <c r="A978" s="96"/>
      <c r="B978" s="96"/>
      <c r="C978" s="96"/>
      <c r="D978" s="96"/>
      <c r="E978" s="96"/>
      <c r="F978" s="96"/>
      <c r="G978" s="141"/>
      <c r="H978" s="96"/>
      <c r="I978" s="96"/>
      <c r="J978" s="96"/>
      <c r="K978" s="96"/>
      <c r="L978" s="96"/>
      <c r="M978" s="96"/>
      <c r="N978" s="96"/>
      <c r="O978" s="96"/>
      <c r="P978" s="96"/>
      <c r="Q978" s="96"/>
      <c r="R978" s="96"/>
      <c r="S978" s="96"/>
      <c r="T978" s="142"/>
      <c r="U978" s="142"/>
      <c r="V978" s="96"/>
      <c r="W978" s="96"/>
      <c r="X978" s="96"/>
      <c r="Y978" s="96"/>
      <c r="Z978" s="96"/>
      <c r="AA978" s="96"/>
      <c r="AB978" s="142"/>
      <c r="AC978" s="96"/>
      <c r="AD978" s="96"/>
      <c r="AE978" s="96"/>
      <c r="AF978" s="96"/>
      <c r="AG978" s="96"/>
      <c r="AH978" s="96"/>
    </row>
    <row r="979" spans="1:34" ht="15.75" customHeight="1">
      <c r="A979" s="96"/>
      <c r="B979" s="96"/>
      <c r="C979" s="96"/>
      <c r="D979" s="96"/>
      <c r="E979" s="96"/>
      <c r="F979" s="96"/>
      <c r="G979" s="141"/>
      <c r="H979" s="96"/>
      <c r="I979" s="96"/>
      <c r="J979" s="96"/>
      <c r="K979" s="96"/>
      <c r="L979" s="96"/>
      <c r="M979" s="96"/>
      <c r="N979" s="96"/>
      <c r="O979" s="96"/>
      <c r="P979" s="96"/>
      <c r="Q979" s="96"/>
      <c r="R979" s="96"/>
      <c r="S979" s="96"/>
      <c r="T979" s="142"/>
      <c r="U979" s="142"/>
      <c r="V979" s="96"/>
      <c r="W979" s="96"/>
      <c r="X979" s="96"/>
      <c r="Y979" s="96"/>
      <c r="Z979" s="96"/>
      <c r="AA979" s="96"/>
      <c r="AB979" s="142"/>
      <c r="AC979" s="96"/>
      <c r="AD979" s="96"/>
      <c r="AE979" s="96"/>
      <c r="AF979" s="96"/>
      <c r="AG979" s="96"/>
      <c r="AH979" s="96"/>
    </row>
    <row r="980" spans="1:34" ht="15.75" customHeight="1">
      <c r="A980" s="96"/>
      <c r="B980" s="96"/>
      <c r="C980" s="96"/>
      <c r="D980" s="96"/>
      <c r="E980" s="96"/>
      <c r="F980" s="96"/>
      <c r="G980" s="141"/>
      <c r="H980" s="96"/>
      <c r="I980" s="96"/>
      <c r="J980" s="96"/>
      <c r="K980" s="96"/>
      <c r="L980" s="96"/>
      <c r="M980" s="96"/>
      <c r="N980" s="96"/>
      <c r="O980" s="96"/>
      <c r="P980" s="96"/>
      <c r="Q980" s="96"/>
      <c r="R980" s="96"/>
      <c r="S980" s="96"/>
      <c r="T980" s="142"/>
      <c r="U980" s="142"/>
      <c r="V980" s="96"/>
      <c r="W980" s="96"/>
      <c r="X980" s="96"/>
      <c r="Y980" s="96"/>
      <c r="Z980" s="96"/>
      <c r="AA980" s="96"/>
      <c r="AB980" s="142"/>
      <c r="AC980" s="96"/>
      <c r="AD980" s="96"/>
      <c r="AE980" s="96"/>
      <c r="AF980" s="96"/>
      <c r="AG980" s="96"/>
      <c r="AH980" s="96"/>
    </row>
    <row r="981" spans="1:34" ht="15.75" customHeight="1">
      <c r="A981" s="96"/>
      <c r="B981" s="96"/>
      <c r="C981" s="96"/>
      <c r="D981" s="96"/>
      <c r="E981" s="96"/>
      <c r="F981" s="96"/>
      <c r="G981" s="141"/>
      <c r="H981" s="96"/>
      <c r="I981" s="96"/>
      <c r="J981" s="96"/>
      <c r="K981" s="96"/>
      <c r="L981" s="96"/>
      <c r="M981" s="96"/>
      <c r="N981" s="96"/>
      <c r="O981" s="96"/>
      <c r="P981" s="96"/>
      <c r="Q981" s="96"/>
      <c r="R981" s="96"/>
      <c r="S981" s="96"/>
      <c r="T981" s="142"/>
      <c r="U981" s="142"/>
      <c r="V981" s="96"/>
      <c r="W981" s="96"/>
      <c r="X981" s="96"/>
      <c r="Y981" s="96"/>
      <c r="Z981" s="96"/>
      <c r="AA981" s="96"/>
      <c r="AB981" s="142"/>
      <c r="AC981" s="96"/>
      <c r="AD981" s="96"/>
      <c r="AE981" s="96"/>
      <c r="AF981" s="96"/>
      <c r="AG981" s="96"/>
      <c r="AH981" s="96"/>
    </row>
    <row r="982" spans="1:34" ht="15.75" customHeight="1">
      <c r="A982" s="96"/>
      <c r="B982" s="96"/>
      <c r="C982" s="96"/>
      <c r="D982" s="96"/>
      <c r="E982" s="96"/>
      <c r="F982" s="96"/>
      <c r="G982" s="141"/>
      <c r="H982" s="96"/>
      <c r="I982" s="96"/>
      <c r="J982" s="96"/>
      <c r="K982" s="96"/>
      <c r="L982" s="96"/>
      <c r="M982" s="96"/>
      <c r="N982" s="96"/>
      <c r="O982" s="96"/>
      <c r="P982" s="96"/>
      <c r="Q982" s="96"/>
      <c r="R982" s="96"/>
      <c r="S982" s="96"/>
      <c r="T982" s="142"/>
      <c r="U982" s="142"/>
      <c r="V982" s="96"/>
      <c r="W982" s="96"/>
      <c r="X982" s="96"/>
      <c r="Y982" s="96"/>
      <c r="Z982" s="96"/>
      <c r="AA982" s="96"/>
      <c r="AB982" s="142"/>
      <c r="AC982" s="96"/>
      <c r="AD982" s="96"/>
      <c r="AE982" s="96"/>
      <c r="AF982" s="96"/>
      <c r="AG982" s="96"/>
      <c r="AH982" s="96"/>
    </row>
    <row r="983" spans="1:34" ht="15.75" customHeight="1">
      <c r="A983" s="96"/>
      <c r="B983" s="96"/>
      <c r="C983" s="96"/>
      <c r="D983" s="96"/>
      <c r="E983" s="96"/>
      <c r="F983" s="96"/>
      <c r="G983" s="141"/>
      <c r="H983" s="96"/>
      <c r="I983" s="96"/>
      <c r="J983" s="96"/>
      <c r="K983" s="96"/>
      <c r="L983" s="96"/>
      <c r="M983" s="96"/>
      <c r="N983" s="96"/>
      <c r="O983" s="96"/>
      <c r="P983" s="96"/>
      <c r="Q983" s="96"/>
      <c r="R983" s="96"/>
      <c r="S983" s="96"/>
      <c r="T983" s="142"/>
      <c r="U983" s="142"/>
      <c r="V983" s="96"/>
      <c r="W983" s="96"/>
      <c r="X983" s="96"/>
      <c r="Y983" s="96"/>
      <c r="Z983" s="96"/>
      <c r="AA983" s="96"/>
      <c r="AB983" s="142"/>
      <c r="AC983" s="96"/>
      <c r="AD983" s="96"/>
      <c r="AE983" s="96"/>
      <c r="AF983" s="96"/>
      <c r="AG983" s="96"/>
      <c r="AH983" s="96"/>
    </row>
    <row r="984" spans="1:34" ht="15.75" customHeight="1">
      <c r="A984" s="96"/>
      <c r="B984" s="96"/>
      <c r="C984" s="96"/>
      <c r="D984" s="96"/>
      <c r="E984" s="96"/>
      <c r="F984" s="96"/>
      <c r="G984" s="141"/>
      <c r="H984" s="96"/>
      <c r="I984" s="96"/>
      <c r="J984" s="96"/>
      <c r="K984" s="96"/>
      <c r="L984" s="96"/>
      <c r="M984" s="96"/>
      <c r="N984" s="96"/>
      <c r="O984" s="96"/>
      <c r="P984" s="96"/>
      <c r="Q984" s="96"/>
      <c r="R984" s="96"/>
      <c r="S984" s="96"/>
      <c r="T984" s="142"/>
      <c r="U984" s="142"/>
      <c r="V984" s="96"/>
      <c r="W984" s="96"/>
      <c r="X984" s="96"/>
      <c r="Y984" s="96"/>
      <c r="Z984" s="96"/>
      <c r="AA984" s="96"/>
      <c r="AB984" s="142"/>
      <c r="AC984" s="96"/>
      <c r="AD984" s="96"/>
      <c r="AE984" s="96"/>
      <c r="AF984" s="96"/>
      <c r="AG984" s="96"/>
      <c r="AH984" s="96"/>
    </row>
    <row r="985" spans="1:34" ht="15.75" customHeight="1">
      <c r="A985" s="96"/>
      <c r="B985" s="96"/>
      <c r="C985" s="96"/>
      <c r="D985" s="96"/>
      <c r="E985" s="96"/>
      <c r="F985" s="96"/>
      <c r="G985" s="141"/>
      <c r="H985" s="96"/>
      <c r="I985" s="96"/>
      <c r="J985" s="96"/>
      <c r="K985" s="96"/>
      <c r="L985" s="96"/>
      <c r="M985" s="96"/>
      <c r="N985" s="96"/>
      <c r="O985" s="96"/>
      <c r="P985" s="96"/>
      <c r="Q985" s="96"/>
      <c r="R985" s="96"/>
      <c r="S985" s="96"/>
      <c r="T985" s="142"/>
      <c r="U985" s="142"/>
      <c r="V985" s="96"/>
      <c r="W985" s="96"/>
      <c r="X985" s="96"/>
      <c r="Y985" s="96"/>
      <c r="Z985" s="96"/>
      <c r="AA985" s="96"/>
      <c r="AB985" s="142"/>
      <c r="AC985" s="96"/>
      <c r="AD985" s="96"/>
      <c r="AE985" s="96"/>
      <c r="AF985" s="96"/>
      <c r="AG985" s="96"/>
      <c r="AH985" s="96"/>
    </row>
    <row r="986" spans="1:34" ht="15.75" customHeight="1">
      <c r="A986" s="96"/>
      <c r="B986" s="96"/>
      <c r="C986" s="96"/>
      <c r="D986" s="96"/>
      <c r="E986" s="96"/>
      <c r="F986" s="96"/>
      <c r="G986" s="141"/>
      <c r="H986" s="96"/>
      <c r="I986" s="96"/>
      <c r="J986" s="96"/>
      <c r="K986" s="96"/>
      <c r="L986" s="96"/>
      <c r="M986" s="96"/>
      <c r="N986" s="96"/>
      <c r="O986" s="96"/>
      <c r="P986" s="96"/>
      <c r="Q986" s="96"/>
      <c r="R986" s="96"/>
      <c r="S986" s="96"/>
      <c r="T986" s="142"/>
      <c r="U986" s="142"/>
      <c r="V986" s="96"/>
      <c r="W986" s="96"/>
      <c r="X986" s="96"/>
      <c r="Y986" s="96"/>
      <c r="Z986" s="96"/>
      <c r="AA986" s="96"/>
      <c r="AB986" s="142"/>
      <c r="AC986" s="96"/>
      <c r="AD986" s="96"/>
      <c r="AE986" s="96"/>
      <c r="AF986" s="96"/>
      <c r="AG986" s="96"/>
      <c r="AH986" s="96"/>
    </row>
    <row r="987" spans="1:34" ht="15.75" customHeight="1">
      <c r="A987" s="96"/>
      <c r="B987" s="96"/>
      <c r="C987" s="96"/>
      <c r="D987" s="96"/>
      <c r="E987" s="96"/>
      <c r="F987" s="96"/>
      <c r="G987" s="141"/>
      <c r="H987" s="96"/>
      <c r="I987" s="96"/>
      <c r="J987" s="96"/>
      <c r="K987" s="96"/>
      <c r="L987" s="96"/>
      <c r="M987" s="96"/>
      <c r="N987" s="96"/>
      <c r="O987" s="96"/>
      <c r="P987" s="96"/>
      <c r="Q987" s="96"/>
      <c r="R987" s="96"/>
      <c r="S987" s="96"/>
      <c r="T987" s="142"/>
      <c r="U987" s="142"/>
      <c r="V987" s="96"/>
      <c r="W987" s="96"/>
      <c r="X987" s="96"/>
      <c r="Y987" s="96"/>
      <c r="Z987" s="96"/>
      <c r="AA987" s="96"/>
      <c r="AB987" s="142"/>
      <c r="AC987" s="96"/>
      <c r="AD987" s="96"/>
      <c r="AE987" s="96"/>
      <c r="AF987" s="96"/>
      <c r="AG987" s="96"/>
      <c r="AH987" s="96"/>
    </row>
    <row r="988" spans="1:34" ht="15.75" customHeight="1">
      <c r="A988" s="96"/>
      <c r="B988" s="96"/>
      <c r="C988" s="96"/>
      <c r="D988" s="96"/>
      <c r="E988" s="96"/>
      <c r="F988" s="96"/>
      <c r="G988" s="141"/>
      <c r="H988" s="96"/>
      <c r="I988" s="96"/>
      <c r="J988" s="96"/>
      <c r="K988" s="96"/>
      <c r="L988" s="96"/>
      <c r="M988" s="96"/>
      <c r="N988" s="96"/>
      <c r="O988" s="96"/>
      <c r="P988" s="96"/>
      <c r="Q988" s="96"/>
      <c r="R988" s="96"/>
      <c r="S988" s="96"/>
      <c r="T988" s="142"/>
      <c r="U988" s="142"/>
      <c r="V988" s="96"/>
      <c r="W988" s="96"/>
      <c r="X988" s="96"/>
      <c r="Y988" s="96"/>
      <c r="Z988" s="96"/>
      <c r="AA988" s="96"/>
      <c r="AB988" s="142"/>
      <c r="AC988" s="96"/>
      <c r="AD988" s="96"/>
      <c r="AE988" s="96"/>
      <c r="AF988" s="96"/>
      <c r="AG988" s="96"/>
      <c r="AH988" s="96"/>
    </row>
    <row r="989" spans="1:34" ht="15.75" customHeight="1">
      <c r="A989" s="96"/>
      <c r="B989" s="96"/>
      <c r="C989" s="96"/>
      <c r="D989" s="96"/>
      <c r="E989" s="96"/>
      <c r="F989" s="96"/>
      <c r="G989" s="141"/>
      <c r="H989" s="96"/>
      <c r="I989" s="96"/>
      <c r="J989" s="96"/>
      <c r="K989" s="96"/>
      <c r="L989" s="96"/>
      <c r="M989" s="96"/>
      <c r="N989" s="96"/>
      <c r="O989" s="96"/>
      <c r="P989" s="96"/>
      <c r="Q989" s="96"/>
      <c r="R989" s="96"/>
      <c r="S989" s="96"/>
      <c r="T989" s="142"/>
      <c r="U989" s="142"/>
      <c r="V989" s="96"/>
      <c r="W989" s="96"/>
      <c r="X989" s="96"/>
      <c r="Y989" s="96"/>
      <c r="Z989" s="96"/>
      <c r="AA989" s="96"/>
      <c r="AB989" s="142"/>
      <c r="AC989" s="96"/>
      <c r="AD989" s="96"/>
      <c r="AE989" s="96"/>
      <c r="AF989" s="96"/>
      <c r="AG989" s="96"/>
      <c r="AH989" s="96"/>
    </row>
    <row r="990" spans="1:34" ht="15.75" customHeight="1">
      <c r="A990" s="96"/>
      <c r="B990" s="96"/>
      <c r="C990" s="96"/>
      <c r="D990" s="96"/>
      <c r="E990" s="96"/>
      <c r="F990" s="96"/>
      <c r="G990" s="141"/>
      <c r="H990" s="96"/>
      <c r="I990" s="96"/>
      <c r="J990" s="96"/>
      <c r="K990" s="96"/>
      <c r="L990" s="96"/>
      <c r="M990" s="96"/>
      <c r="N990" s="96"/>
      <c r="O990" s="96"/>
      <c r="P990" s="96"/>
      <c r="Q990" s="96"/>
      <c r="R990" s="96"/>
      <c r="S990" s="96"/>
      <c r="T990" s="142"/>
      <c r="U990" s="142"/>
      <c r="V990" s="96"/>
      <c r="W990" s="96"/>
      <c r="X990" s="96"/>
      <c r="Y990" s="96"/>
      <c r="Z990" s="96"/>
      <c r="AA990" s="96"/>
      <c r="AB990" s="142"/>
      <c r="AC990" s="96"/>
      <c r="AD990" s="96"/>
      <c r="AE990" s="96"/>
      <c r="AF990" s="96"/>
      <c r="AG990" s="96"/>
      <c r="AH990" s="96"/>
    </row>
    <row r="991" spans="1:34" ht="15.75" customHeight="1">
      <c r="A991" s="96"/>
      <c r="B991" s="96"/>
      <c r="C991" s="96"/>
      <c r="D991" s="96"/>
      <c r="E991" s="96"/>
      <c r="F991" s="96"/>
      <c r="G991" s="141"/>
      <c r="H991" s="96"/>
      <c r="I991" s="96"/>
      <c r="J991" s="96"/>
      <c r="K991" s="96"/>
      <c r="L991" s="96"/>
      <c r="M991" s="96"/>
      <c r="N991" s="96"/>
      <c r="O991" s="96"/>
      <c r="P991" s="96"/>
      <c r="Q991" s="96"/>
      <c r="R991" s="96"/>
      <c r="S991" s="96"/>
      <c r="T991" s="142"/>
      <c r="U991" s="142"/>
      <c r="V991" s="96"/>
      <c r="W991" s="96"/>
      <c r="X991" s="96"/>
      <c r="Y991" s="96"/>
      <c r="Z991" s="96"/>
      <c r="AA991" s="96"/>
      <c r="AB991" s="142"/>
      <c r="AC991" s="96"/>
      <c r="AD991" s="96"/>
      <c r="AE991" s="96"/>
      <c r="AF991" s="96"/>
      <c r="AG991" s="96"/>
      <c r="AH991" s="96"/>
    </row>
    <row r="992" spans="1:34" ht="15.75" customHeight="1">
      <c r="A992" s="96"/>
      <c r="B992" s="96"/>
      <c r="C992" s="96"/>
      <c r="D992" s="96"/>
      <c r="E992" s="96"/>
      <c r="F992" s="96"/>
      <c r="G992" s="141"/>
      <c r="H992" s="96"/>
      <c r="I992" s="96"/>
      <c r="J992" s="96"/>
      <c r="K992" s="96"/>
      <c r="L992" s="96"/>
      <c r="M992" s="96"/>
      <c r="N992" s="96"/>
      <c r="O992" s="96"/>
      <c r="P992" s="96"/>
      <c r="Q992" s="96"/>
      <c r="R992" s="96"/>
      <c r="S992" s="96"/>
      <c r="T992" s="142"/>
      <c r="U992" s="142"/>
      <c r="V992" s="96"/>
      <c r="W992" s="96"/>
      <c r="X992" s="96"/>
      <c r="Y992" s="96"/>
      <c r="Z992" s="96"/>
      <c r="AA992" s="96"/>
      <c r="AB992" s="142"/>
      <c r="AC992" s="96"/>
      <c r="AD992" s="96"/>
      <c r="AE992" s="96"/>
      <c r="AF992" s="96"/>
      <c r="AG992" s="96"/>
      <c r="AH992" s="96"/>
    </row>
    <row r="993" spans="1:34" ht="15.75" customHeight="1">
      <c r="A993" s="96"/>
      <c r="B993" s="96"/>
      <c r="C993" s="96"/>
      <c r="D993" s="96"/>
      <c r="E993" s="96"/>
      <c r="F993" s="96"/>
      <c r="G993" s="141"/>
      <c r="H993" s="96"/>
      <c r="I993" s="96"/>
      <c r="J993" s="96"/>
      <c r="K993" s="96"/>
      <c r="L993" s="96"/>
      <c r="M993" s="96"/>
      <c r="N993" s="96"/>
      <c r="O993" s="96"/>
      <c r="P993" s="96"/>
      <c r="Q993" s="96"/>
      <c r="R993" s="96"/>
      <c r="S993" s="96"/>
      <c r="T993" s="142"/>
      <c r="U993" s="142"/>
      <c r="V993" s="96"/>
      <c r="W993" s="96"/>
      <c r="X993" s="96"/>
      <c r="Y993" s="96"/>
      <c r="Z993" s="96"/>
      <c r="AA993" s="96"/>
      <c r="AB993" s="142"/>
      <c r="AC993" s="96"/>
      <c r="AD993" s="96"/>
      <c r="AE993" s="96"/>
      <c r="AF993" s="96"/>
      <c r="AG993" s="96"/>
      <c r="AH993" s="96"/>
    </row>
    <row r="994" spans="1:34" ht="15.75" customHeight="1">
      <c r="A994" s="96"/>
      <c r="B994" s="96"/>
      <c r="C994" s="96"/>
      <c r="D994" s="96"/>
      <c r="E994" s="96"/>
      <c r="F994" s="96"/>
      <c r="G994" s="141"/>
      <c r="H994" s="96"/>
      <c r="I994" s="96"/>
      <c r="J994" s="96"/>
      <c r="K994" s="96"/>
      <c r="L994" s="96"/>
      <c r="M994" s="96"/>
      <c r="N994" s="96"/>
      <c r="O994" s="96"/>
      <c r="P994" s="96"/>
      <c r="Q994" s="96"/>
      <c r="R994" s="96"/>
      <c r="S994" s="96"/>
      <c r="T994" s="142"/>
      <c r="U994" s="142"/>
      <c r="V994" s="96"/>
      <c r="W994" s="96"/>
      <c r="X994" s="96"/>
      <c r="Y994" s="96"/>
      <c r="Z994" s="96"/>
      <c r="AA994" s="96"/>
      <c r="AB994" s="142"/>
      <c r="AC994" s="96"/>
      <c r="AD994" s="96"/>
      <c r="AE994" s="96"/>
      <c r="AF994" s="96"/>
      <c r="AG994" s="96"/>
      <c r="AH994" s="96"/>
    </row>
    <row r="995" spans="1:34" ht="15.75" customHeight="1">
      <c r="A995" s="96"/>
      <c r="B995" s="96"/>
      <c r="C995" s="96"/>
      <c r="D995" s="96"/>
      <c r="E995" s="96"/>
      <c r="F995" s="96"/>
      <c r="G995" s="141"/>
      <c r="H995" s="96"/>
      <c r="I995" s="96"/>
      <c r="J995" s="96"/>
      <c r="K995" s="96"/>
      <c r="L995" s="96"/>
      <c r="M995" s="96"/>
      <c r="N995" s="96"/>
      <c r="O995" s="96"/>
      <c r="P995" s="96"/>
      <c r="Q995" s="96"/>
      <c r="R995" s="96"/>
      <c r="S995" s="96"/>
      <c r="T995" s="142"/>
      <c r="U995" s="142"/>
      <c r="V995" s="96"/>
      <c r="W995" s="96"/>
      <c r="X995" s="96"/>
      <c r="Y995" s="96"/>
      <c r="Z995" s="96"/>
      <c r="AA995" s="96"/>
      <c r="AB995" s="142"/>
      <c r="AC995" s="96"/>
      <c r="AD995" s="96"/>
      <c r="AE995" s="96"/>
      <c r="AF995" s="96"/>
      <c r="AG995" s="96"/>
      <c r="AH995" s="96"/>
    </row>
    <row r="996" spans="1:34" ht="15.75" customHeight="1">
      <c r="A996" s="96"/>
      <c r="B996" s="96"/>
      <c r="C996" s="96"/>
      <c r="D996" s="96"/>
      <c r="E996" s="96"/>
      <c r="F996" s="96"/>
      <c r="G996" s="141"/>
      <c r="H996" s="96"/>
      <c r="I996" s="96"/>
      <c r="J996" s="96"/>
      <c r="K996" s="96"/>
      <c r="L996" s="96"/>
      <c r="M996" s="96"/>
      <c r="N996" s="96"/>
      <c r="O996" s="96"/>
      <c r="P996" s="96"/>
      <c r="Q996" s="96"/>
      <c r="R996" s="96"/>
      <c r="S996" s="96"/>
      <c r="T996" s="142"/>
      <c r="U996" s="142"/>
      <c r="V996" s="96"/>
      <c r="W996" s="96"/>
      <c r="X996" s="96"/>
      <c r="Y996" s="96"/>
      <c r="Z996" s="96"/>
      <c r="AA996" s="96"/>
      <c r="AB996" s="142"/>
      <c r="AC996" s="96"/>
      <c r="AD996" s="96"/>
      <c r="AE996" s="96"/>
      <c r="AF996" s="96"/>
      <c r="AG996" s="96"/>
      <c r="AH996" s="96"/>
    </row>
    <row r="997" spans="1:34" ht="15.75" customHeight="1">
      <c r="A997" s="96"/>
      <c r="B997" s="96"/>
      <c r="C997" s="96"/>
      <c r="D997" s="96"/>
      <c r="E997" s="96"/>
      <c r="F997" s="96"/>
      <c r="G997" s="141"/>
      <c r="H997" s="96"/>
      <c r="I997" s="96"/>
      <c r="J997" s="96"/>
      <c r="K997" s="96"/>
      <c r="L997" s="96"/>
      <c r="M997" s="96"/>
      <c r="N997" s="96"/>
      <c r="O997" s="96"/>
      <c r="P997" s="96"/>
      <c r="Q997" s="96"/>
      <c r="R997" s="96"/>
      <c r="S997" s="96"/>
      <c r="T997" s="142"/>
      <c r="U997" s="142"/>
      <c r="V997" s="96"/>
      <c r="W997" s="96"/>
      <c r="X997" s="96"/>
      <c r="Y997" s="96"/>
      <c r="Z997" s="96"/>
      <c r="AA997" s="96"/>
      <c r="AB997" s="142"/>
      <c r="AC997" s="96"/>
      <c r="AD997" s="96"/>
      <c r="AE997" s="96"/>
      <c r="AF997" s="96"/>
      <c r="AG997" s="96"/>
      <c r="AH997" s="96"/>
    </row>
    <row r="998" spans="1:34" ht="15.75" customHeight="1">
      <c r="A998" s="96"/>
      <c r="B998" s="96"/>
      <c r="C998" s="96"/>
      <c r="D998" s="96"/>
      <c r="E998" s="96"/>
      <c r="F998" s="96"/>
      <c r="G998" s="141"/>
      <c r="H998" s="96"/>
      <c r="I998" s="96"/>
      <c r="J998" s="96"/>
      <c r="K998" s="96"/>
      <c r="L998" s="96"/>
      <c r="M998" s="96"/>
      <c r="N998" s="96"/>
      <c r="O998" s="96"/>
      <c r="P998" s="96"/>
      <c r="Q998" s="96"/>
      <c r="R998" s="96"/>
      <c r="S998" s="96"/>
      <c r="T998" s="142"/>
      <c r="U998" s="142"/>
      <c r="V998" s="96"/>
      <c r="W998" s="96"/>
      <c r="X998" s="96"/>
      <c r="Y998" s="96"/>
      <c r="Z998" s="96"/>
      <c r="AA998" s="96"/>
      <c r="AB998" s="142"/>
      <c r="AC998" s="96"/>
      <c r="AD998" s="96"/>
      <c r="AE998" s="96"/>
      <c r="AF998" s="96"/>
      <c r="AG998" s="96"/>
      <c r="AH998" s="96"/>
    </row>
    <row r="999" spans="1:34" ht="15.75" customHeight="1">
      <c r="A999" s="96"/>
      <c r="B999" s="96"/>
      <c r="C999" s="96"/>
      <c r="D999" s="96"/>
      <c r="E999" s="96"/>
      <c r="F999" s="96"/>
      <c r="G999" s="141"/>
      <c r="H999" s="96"/>
      <c r="I999" s="96"/>
      <c r="J999" s="96"/>
      <c r="K999" s="96"/>
      <c r="L999" s="96"/>
      <c r="M999" s="96"/>
      <c r="N999" s="96"/>
      <c r="O999" s="96"/>
      <c r="P999" s="96"/>
      <c r="Q999" s="96"/>
      <c r="R999" s="96"/>
      <c r="S999" s="96"/>
      <c r="T999" s="142"/>
      <c r="U999" s="142"/>
      <c r="V999" s="96"/>
      <c r="W999" s="96"/>
      <c r="X999" s="96"/>
      <c r="Y999" s="96"/>
      <c r="Z999" s="96"/>
      <c r="AA999" s="96"/>
      <c r="AB999" s="142"/>
      <c r="AC999" s="96"/>
      <c r="AD999" s="96"/>
      <c r="AE999" s="96"/>
      <c r="AF999" s="96"/>
      <c r="AG999" s="96"/>
      <c r="AH999" s="96"/>
    </row>
    <row r="1000" spans="1:34" ht="15.75" customHeight="1">
      <c r="A1000" s="96"/>
      <c r="B1000" s="96"/>
      <c r="C1000" s="96"/>
      <c r="D1000" s="96"/>
      <c r="E1000" s="96"/>
      <c r="F1000" s="96"/>
      <c r="G1000" s="141"/>
      <c r="H1000" s="96"/>
      <c r="I1000" s="96"/>
      <c r="J1000" s="96"/>
      <c r="K1000" s="96"/>
      <c r="L1000" s="96"/>
      <c r="M1000" s="96"/>
      <c r="N1000" s="96"/>
      <c r="O1000" s="96"/>
      <c r="P1000" s="96"/>
      <c r="Q1000" s="96"/>
      <c r="R1000" s="96"/>
      <c r="S1000" s="96"/>
      <c r="T1000" s="142"/>
      <c r="U1000" s="142"/>
      <c r="V1000" s="96"/>
      <c r="W1000" s="96"/>
      <c r="X1000" s="96"/>
      <c r="Y1000" s="96"/>
      <c r="Z1000" s="96"/>
      <c r="AA1000" s="96"/>
      <c r="AB1000" s="142"/>
      <c r="AC1000" s="96"/>
      <c r="AD1000" s="96"/>
      <c r="AE1000" s="96"/>
      <c r="AF1000" s="96"/>
      <c r="AG1000" s="96"/>
      <c r="AH1000" s="96"/>
    </row>
  </sheetData>
  <mergeCells count="109">
    <mergeCell ref="H58:K58"/>
    <mergeCell ref="C58:F58"/>
    <mergeCell ref="N53:T53"/>
    <mergeCell ref="N57:Y57"/>
    <mergeCell ref="AA48:AF58"/>
    <mergeCell ref="N55:Y55"/>
    <mergeCell ref="N14:V14"/>
    <mergeCell ref="C15:AF15"/>
    <mergeCell ref="AB12:AD12"/>
    <mergeCell ref="J12:Q12"/>
    <mergeCell ref="J13:Q13"/>
    <mergeCell ref="I14:L14"/>
    <mergeCell ref="G14:H14"/>
    <mergeCell ref="C11:F14"/>
    <mergeCell ref="V23:AB23"/>
    <mergeCell ref="H30:S30"/>
    <mergeCell ref="H32:S32"/>
    <mergeCell ref="V31:AB31"/>
    <mergeCell ref="V32:AB32"/>
    <mergeCell ref="V24:AB24"/>
    <mergeCell ref="V25:AB25"/>
    <mergeCell ref="V30:AB30"/>
    <mergeCell ref="S12:Z12"/>
    <mergeCell ref="S13:Z13"/>
    <mergeCell ref="S10:AE10"/>
    <mergeCell ref="AC21:AF21"/>
    <mergeCell ref="C29:F39"/>
    <mergeCell ref="C28:F28"/>
    <mergeCell ref="C17:F26"/>
    <mergeCell ref="C16:F16"/>
    <mergeCell ref="J10:Q10"/>
    <mergeCell ref="C10:F10"/>
    <mergeCell ref="C8:F8"/>
    <mergeCell ref="C9:AF9"/>
    <mergeCell ref="V34:AB34"/>
    <mergeCell ref="V35:AB35"/>
    <mergeCell ref="AC34:AF38"/>
    <mergeCell ref="AC33:AF33"/>
    <mergeCell ref="C27:AF27"/>
    <mergeCell ref="AC39:AF39"/>
    <mergeCell ref="H39:Z39"/>
    <mergeCell ref="J11:Q11"/>
    <mergeCell ref="AC28:AF28"/>
    <mergeCell ref="AC29:AF32"/>
    <mergeCell ref="AC26:AF26"/>
    <mergeCell ref="V22:AB22"/>
    <mergeCell ref="AC22:AF22"/>
    <mergeCell ref="AC23:AF23"/>
    <mergeCell ref="G6:W6"/>
    <mergeCell ref="G5:M5"/>
    <mergeCell ref="H34:S34"/>
    <mergeCell ref="H28:Z28"/>
    <mergeCell ref="H35:J35"/>
    <mergeCell ref="H37:J37"/>
    <mergeCell ref="H33:Z33"/>
    <mergeCell ref="H16:Z16"/>
    <mergeCell ref="V29:AB29"/>
    <mergeCell ref="L37:S37"/>
    <mergeCell ref="V36:AB36"/>
    <mergeCell ref="V37:AB37"/>
    <mergeCell ref="AB14:AF14"/>
    <mergeCell ref="AC16:AF16"/>
    <mergeCell ref="AC18:AF20"/>
    <mergeCell ref="AC17:AF17"/>
    <mergeCell ref="V20:AB20"/>
    <mergeCell ref="V18:AB18"/>
    <mergeCell ref="V19:AB19"/>
    <mergeCell ref="S11:AE11"/>
    <mergeCell ref="AB13:AD13"/>
    <mergeCell ref="W14:X14"/>
    <mergeCell ref="AD7:AF7"/>
    <mergeCell ref="AD5:AF5"/>
    <mergeCell ref="H21:Z21"/>
    <mergeCell ref="H17:Z17"/>
    <mergeCell ref="H18:S18"/>
    <mergeCell ref="H20:S20"/>
    <mergeCell ref="H19:S19"/>
    <mergeCell ref="H22:S22"/>
    <mergeCell ref="H24:S24"/>
    <mergeCell ref="H23:S23"/>
    <mergeCell ref="C56:F56"/>
    <mergeCell ref="H56:K56"/>
    <mergeCell ref="H36:S36"/>
    <mergeCell ref="H38:S38"/>
    <mergeCell ref="L35:S35"/>
    <mergeCell ref="C57:F57"/>
    <mergeCell ref="C47:K47"/>
    <mergeCell ref="I42:J42"/>
    <mergeCell ref="D49:K49"/>
    <mergeCell ref="H26:Z26"/>
    <mergeCell ref="H25:S25"/>
    <mergeCell ref="H29:S29"/>
    <mergeCell ref="H31:S31"/>
    <mergeCell ref="U44:AC44"/>
    <mergeCell ref="U42:AC42"/>
    <mergeCell ref="AA47:AF47"/>
    <mergeCell ref="M44:T44"/>
    <mergeCell ref="V38:AB38"/>
    <mergeCell ref="M42:T42"/>
    <mergeCell ref="L47:Z47"/>
    <mergeCell ref="L48:Z50"/>
    <mergeCell ref="N51:Y51"/>
    <mergeCell ref="H57:K57"/>
    <mergeCell ref="G50:K50"/>
    <mergeCell ref="I44:J44"/>
    <mergeCell ref="C42:F45"/>
    <mergeCell ref="C41:F41"/>
    <mergeCell ref="C50:F50"/>
    <mergeCell ref="C51:K55"/>
  </mergeCells>
  <dataValidations disablePrompts="1" count="2">
    <dataValidation type="list" allowBlank="1" showInputMessage="1" showErrorMessage="1" prompt=" - " sqref="S13" xr:uid="{00000000-0002-0000-0200-000000000000}">
      <formula1>"SI,NO"</formula1>
    </dataValidation>
    <dataValidation type="list" allowBlank="1" showInputMessage="1" showErrorMessage="1" prompt=" - " sqref="AB13" xr:uid="{00000000-0002-0000-0200-000001000000}">
      <formula1>"NORMAL,RECTIFICATIVA,D,C,INFORMATIVA,FINAL,CASO FISC. INTERNA"</formula1>
    </dataValidation>
  </dataValidations>
  <pageMargins left="0.25" right="0.25" top="0.75" bottom="0.75" header="0.3" footer="0.3"/>
  <pageSetup scale="51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CCFFCC"/>
    <pageSetUpPr fitToPage="1"/>
  </sheetPr>
  <dimension ref="A1:Z1000"/>
  <sheetViews>
    <sheetView showGridLines="0" zoomScaleNormal="100" zoomScaleSheetLayoutView="90" workbookViewId="0">
      <selection activeCell="E19" sqref="E19:H19"/>
    </sheetView>
  </sheetViews>
  <sheetFormatPr defaultColWidth="14.44140625" defaultRowHeight="15" customHeight="1"/>
  <cols>
    <col min="1" max="1" width="1.6640625" customWidth="1"/>
    <col min="2" max="2" width="1.5546875" customWidth="1"/>
    <col min="3" max="3" width="10" customWidth="1"/>
    <col min="4" max="4" width="5.5546875" customWidth="1"/>
    <col min="5" max="5" width="4.88671875" customWidth="1"/>
    <col min="6" max="6" width="14.109375" customWidth="1"/>
    <col min="7" max="7" width="4.5546875" customWidth="1"/>
    <col min="8" max="8" width="74.6640625" customWidth="1"/>
    <col min="9" max="9" width="5.33203125" customWidth="1"/>
    <col min="10" max="10" width="11" customWidth="1"/>
    <col min="11" max="11" width="6.6640625" customWidth="1"/>
    <col min="12" max="12" width="18.109375" customWidth="1"/>
    <col min="13" max="13" width="1.5546875" customWidth="1"/>
    <col min="14" max="14" width="1.6640625" customWidth="1"/>
    <col min="15" max="26" width="8" customWidth="1"/>
  </cols>
  <sheetData>
    <row r="1" spans="1:26" ht="10.5" customHeight="1">
      <c r="A1" s="103"/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</row>
    <row r="2" spans="1:26" ht="14.4">
      <c r="A2" s="103"/>
      <c r="B2" s="104"/>
      <c r="C2" s="193"/>
      <c r="D2" s="104"/>
      <c r="E2" s="105"/>
      <c r="F2" s="105"/>
      <c r="G2" s="105"/>
      <c r="H2" s="105"/>
      <c r="I2" s="104"/>
      <c r="J2" s="104"/>
      <c r="K2" s="106"/>
      <c r="L2" s="107"/>
      <c r="M2" s="104"/>
      <c r="N2" s="103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</row>
    <row r="3" spans="1:26" ht="18.75" customHeight="1">
      <c r="A3" s="103"/>
      <c r="B3" s="104"/>
      <c r="C3" s="104"/>
      <c r="D3" s="104"/>
      <c r="E3" s="105"/>
      <c r="F3" s="105"/>
      <c r="G3" s="105"/>
      <c r="H3" s="105"/>
      <c r="I3" s="104"/>
      <c r="J3" s="104"/>
      <c r="K3" s="600" t="s">
        <v>102</v>
      </c>
      <c r="L3" s="601"/>
      <c r="M3" s="104"/>
      <c r="N3" s="103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</row>
    <row r="4" spans="1:26" ht="17.399999999999999">
      <c r="A4" s="103"/>
      <c r="B4" s="104"/>
      <c r="C4" s="104"/>
      <c r="D4" s="104"/>
      <c r="E4" s="602" t="s">
        <v>103</v>
      </c>
      <c r="F4" s="603"/>
      <c r="G4" s="603"/>
      <c r="H4" s="603"/>
      <c r="I4" s="603"/>
      <c r="J4" s="104"/>
      <c r="K4" s="601"/>
      <c r="L4" s="601"/>
      <c r="M4" s="104"/>
      <c r="N4" s="103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</row>
    <row r="5" spans="1:26" ht="18" customHeight="1">
      <c r="A5" s="103"/>
      <c r="B5" s="104"/>
      <c r="C5" s="193"/>
      <c r="D5" s="104"/>
      <c r="E5" s="108" t="s">
        <v>104</v>
      </c>
      <c r="F5" s="108"/>
      <c r="G5" s="108"/>
      <c r="H5" s="108"/>
      <c r="I5" s="108"/>
      <c r="J5" s="109"/>
      <c r="K5" s="628" t="s">
        <v>4</v>
      </c>
      <c r="L5" s="629"/>
      <c r="M5" s="104"/>
      <c r="N5" s="103"/>
      <c r="O5" s="104"/>
      <c r="P5" s="104"/>
      <c r="Q5" s="104"/>
      <c r="R5" s="104"/>
      <c r="S5" s="104"/>
      <c r="T5" s="104"/>
      <c r="U5" s="104"/>
      <c r="V5" s="104"/>
      <c r="W5" s="104"/>
      <c r="X5" s="104"/>
      <c r="Y5" s="104"/>
      <c r="Z5" s="104"/>
    </row>
    <row r="6" spans="1:26">
      <c r="A6" s="103"/>
      <c r="B6" s="104"/>
      <c r="C6" s="193"/>
      <c r="D6" s="104"/>
      <c r="E6" s="104"/>
      <c r="F6" s="104"/>
      <c r="G6" s="104"/>
      <c r="H6" s="104"/>
      <c r="I6" s="104"/>
      <c r="J6" s="110"/>
      <c r="K6" s="614">
        <f>+'IR-1'!AD7</f>
        <v>2024</v>
      </c>
      <c r="L6" s="616"/>
      <c r="M6" s="104"/>
      <c r="N6" s="103"/>
      <c r="O6" s="104"/>
      <c r="P6" s="104"/>
      <c r="Q6" s="104"/>
      <c r="R6" s="104"/>
      <c r="S6" s="104"/>
      <c r="T6" s="104"/>
      <c r="U6" s="104"/>
      <c r="V6" s="104"/>
      <c r="W6" s="104"/>
      <c r="X6" s="104"/>
      <c r="Y6" s="104"/>
      <c r="Z6" s="104"/>
    </row>
    <row r="7" spans="1:26" ht="17.25" customHeight="1">
      <c r="A7" s="103"/>
      <c r="B7" s="104"/>
      <c r="C7" s="604" t="s">
        <v>105</v>
      </c>
      <c r="D7" s="605"/>
      <c r="E7" s="110"/>
      <c r="F7" s="110"/>
      <c r="G7" s="110"/>
      <c r="H7" s="110"/>
      <c r="I7" s="110"/>
      <c r="J7" s="110"/>
      <c r="K7" s="197"/>
      <c r="L7" s="197"/>
      <c r="M7" s="104"/>
      <c r="N7" s="103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</row>
    <row r="8" spans="1:26" ht="8.25" customHeight="1">
      <c r="A8" s="103"/>
      <c r="B8" s="104"/>
      <c r="C8" s="193"/>
      <c r="D8" s="104"/>
      <c r="E8" s="110"/>
      <c r="F8" s="110"/>
      <c r="G8" s="110"/>
      <c r="H8" s="110"/>
      <c r="I8" s="110"/>
      <c r="J8" s="110"/>
      <c r="K8" s="110"/>
      <c r="L8" s="110"/>
      <c r="M8" s="104"/>
      <c r="N8" s="103"/>
      <c r="O8" s="104"/>
      <c r="P8" s="104"/>
      <c r="Q8" s="104"/>
      <c r="R8" s="104"/>
      <c r="S8" s="104"/>
      <c r="T8" s="104"/>
      <c r="U8" s="104"/>
      <c r="V8" s="104"/>
      <c r="W8" s="104"/>
      <c r="X8" s="104"/>
      <c r="Y8" s="104"/>
      <c r="Z8" s="104"/>
    </row>
    <row r="9" spans="1:26" ht="14.4">
      <c r="A9" s="103"/>
      <c r="B9" s="104"/>
      <c r="C9" s="2"/>
      <c r="D9" s="606" t="s">
        <v>5</v>
      </c>
      <c r="E9" s="607"/>
      <c r="F9" s="607"/>
      <c r="G9" s="607"/>
      <c r="H9" s="607"/>
      <c r="I9" s="607"/>
      <c r="J9" s="607"/>
      <c r="K9" s="607"/>
      <c r="L9" s="608"/>
      <c r="M9" s="104"/>
      <c r="N9" s="103"/>
      <c r="O9" s="104"/>
      <c r="P9" s="104"/>
      <c r="Q9" s="104"/>
      <c r="R9" s="104"/>
      <c r="S9" s="104"/>
      <c r="T9" s="104"/>
      <c r="U9" s="104"/>
      <c r="V9" s="104"/>
      <c r="W9" s="104"/>
      <c r="X9" s="104"/>
      <c r="Y9" s="104"/>
      <c r="Z9" s="104"/>
    </row>
    <row r="10" spans="1:26" ht="14.4">
      <c r="A10" s="103"/>
      <c r="B10" s="104"/>
      <c r="C10" s="94"/>
      <c r="D10" s="618" t="s">
        <v>6</v>
      </c>
      <c r="E10" s="605"/>
      <c r="F10" s="605"/>
      <c r="G10" s="104"/>
      <c r="H10" s="95" t="s">
        <v>7</v>
      </c>
      <c r="I10" s="96"/>
      <c r="J10" s="96"/>
      <c r="K10" s="96"/>
      <c r="L10" s="111"/>
      <c r="M10" s="104"/>
      <c r="N10" s="103"/>
      <c r="O10" s="104"/>
      <c r="P10" s="104"/>
      <c r="Q10" s="104"/>
      <c r="R10" s="104"/>
      <c r="S10" s="104"/>
      <c r="T10" s="104"/>
      <c r="U10" s="104"/>
      <c r="V10" s="104"/>
      <c r="W10" s="104"/>
      <c r="X10" s="104"/>
      <c r="Y10" s="104"/>
      <c r="Z10" s="104"/>
    </row>
    <row r="11" spans="1:26" ht="21.75" customHeight="1">
      <c r="A11" s="103"/>
      <c r="B11" s="104"/>
      <c r="C11" s="94"/>
      <c r="D11" s="614">
        <f>+'IR-1'!H11</f>
        <v>0</v>
      </c>
      <c r="E11" s="615"/>
      <c r="F11" s="616"/>
      <c r="G11" s="112"/>
      <c r="H11" s="617">
        <f>+'IR-1'!J11</f>
        <v>0</v>
      </c>
      <c r="I11" s="615"/>
      <c r="J11" s="616"/>
      <c r="K11" s="113"/>
      <c r="L11" s="114"/>
      <c r="M11" s="104"/>
      <c r="N11" s="103"/>
      <c r="O11" s="104"/>
      <c r="P11" s="104"/>
      <c r="Q11" s="104"/>
      <c r="R11" s="104"/>
      <c r="S11" s="104"/>
      <c r="T11" s="104"/>
      <c r="U11" s="104"/>
      <c r="V11" s="104"/>
      <c r="W11" s="104"/>
      <c r="X11" s="104"/>
      <c r="Y11" s="104"/>
      <c r="Z11" s="104"/>
    </row>
    <row r="12" spans="1:26" ht="6.75" customHeight="1">
      <c r="A12" s="103"/>
      <c r="B12" s="104"/>
      <c r="C12" s="99"/>
      <c r="D12" s="100"/>
      <c r="E12" s="192"/>
      <c r="F12" s="192"/>
      <c r="G12" s="192"/>
      <c r="H12" s="192"/>
      <c r="I12" s="192"/>
      <c r="J12" s="192"/>
      <c r="K12" s="192"/>
      <c r="L12" s="101"/>
      <c r="M12" s="104"/>
      <c r="N12" s="103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</row>
    <row r="13" spans="1:26" ht="6.75" customHeight="1">
      <c r="A13" s="103"/>
      <c r="B13" s="104"/>
      <c r="C13" s="193"/>
      <c r="D13" s="104"/>
      <c r="E13" s="110"/>
      <c r="F13" s="110"/>
      <c r="G13" s="110"/>
      <c r="H13" s="110"/>
      <c r="I13" s="110"/>
      <c r="J13" s="110"/>
      <c r="K13" s="110"/>
      <c r="L13" s="110"/>
      <c r="M13" s="104"/>
      <c r="N13" s="103"/>
      <c r="O13" s="104"/>
      <c r="P13" s="104"/>
      <c r="Q13" s="104"/>
      <c r="R13" s="104"/>
      <c r="S13" s="104"/>
      <c r="T13" s="104"/>
      <c r="U13" s="104"/>
      <c r="V13" s="104"/>
      <c r="W13" s="104"/>
      <c r="X13" s="104"/>
      <c r="Y13" s="104"/>
      <c r="Z13" s="104"/>
    </row>
    <row r="14" spans="1:26" ht="14.4">
      <c r="A14" s="103"/>
      <c r="B14" s="104"/>
      <c r="C14" s="115" t="s">
        <v>41</v>
      </c>
      <c r="D14" s="5">
        <v>1</v>
      </c>
      <c r="E14" s="613" t="s">
        <v>106</v>
      </c>
      <c r="F14" s="607"/>
      <c r="G14" s="607"/>
      <c r="H14" s="610"/>
      <c r="I14" s="5" t="s">
        <v>57</v>
      </c>
      <c r="J14" s="609"/>
      <c r="K14" s="610"/>
      <c r="L14" s="626"/>
      <c r="M14" s="104"/>
      <c r="N14" s="103"/>
      <c r="O14" s="104"/>
      <c r="P14" s="104"/>
      <c r="Q14" s="104"/>
      <c r="R14" s="104"/>
      <c r="S14" s="104"/>
      <c r="T14" s="104"/>
      <c r="U14" s="104"/>
      <c r="V14" s="104"/>
      <c r="W14" s="104"/>
      <c r="X14" s="104"/>
      <c r="Y14" s="104"/>
      <c r="Z14" s="104"/>
    </row>
    <row r="15" spans="1:26" ht="14.4">
      <c r="A15" s="103"/>
      <c r="B15" s="104"/>
      <c r="C15" s="620" t="s">
        <v>107</v>
      </c>
      <c r="D15" s="6">
        <f t="shared" ref="D15:D26" si="0">+D14+1</f>
        <v>2</v>
      </c>
      <c r="E15" s="619" t="s">
        <v>108</v>
      </c>
      <c r="F15" s="615"/>
      <c r="G15" s="615"/>
      <c r="H15" s="616"/>
      <c r="I15" s="6" t="s">
        <v>57</v>
      </c>
      <c r="J15" s="625"/>
      <c r="K15" s="616"/>
      <c r="L15" s="627"/>
      <c r="M15" s="104"/>
      <c r="N15" s="103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4"/>
    </row>
    <row r="16" spans="1:26" ht="14.4">
      <c r="A16" s="103"/>
      <c r="B16" s="104"/>
      <c r="C16" s="621"/>
      <c r="D16" s="6">
        <f t="shared" si="0"/>
        <v>3</v>
      </c>
      <c r="E16" s="619" t="s">
        <v>109</v>
      </c>
      <c r="F16" s="615"/>
      <c r="G16" s="615"/>
      <c r="H16" s="616"/>
      <c r="I16" s="6" t="s">
        <v>57</v>
      </c>
      <c r="J16" s="625"/>
      <c r="K16" s="616"/>
      <c r="L16" s="627"/>
      <c r="M16" s="104"/>
      <c r="N16" s="103"/>
      <c r="O16" s="104"/>
      <c r="P16" s="104"/>
      <c r="Q16" s="104"/>
      <c r="R16" s="104"/>
      <c r="S16" s="104"/>
      <c r="T16" s="104"/>
      <c r="U16" s="104"/>
      <c r="V16" s="104"/>
      <c r="W16" s="104"/>
      <c r="X16" s="104"/>
      <c r="Y16" s="104"/>
      <c r="Z16" s="104"/>
    </row>
    <row r="17" spans="1:26" ht="14.4">
      <c r="A17" s="103"/>
      <c r="B17" s="104"/>
      <c r="C17" s="621"/>
      <c r="D17" s="6">
        <f t="shared" si="0"/>
        <v>4</v>
      </c>
      <c r="E17" s="619" t="s">
        <v>110</v>
      </c>
      <c r="F17" s="615"/>
      <c r="G17" s="615"/>
      <c r="H17" s="616"/>
      <c r="I17" s="6" t="s">
        <v>57</v>
      </c>
      <c r="J17" s="623">
        <f>'Ingresos terceros'!D11</f>
        <v>0</v>
      </c>
      <c r="K17" s="624"/>
      <c r="L17" s="627"/>
      <c r="M17" s="104"/>
      <c r="N17" s="103"/>
      <c r="O17" s="104"/>
      <c r="P17" s="104"/>
      <c r="Q17" s="104"/>
      <c r="R17" s="104"/>
      <c r="S17" s="104"/>
      <c r="T17" s="104"/>
      <c r="U17" s="104"/>
      <c r="V17" s="104"/>
      <c r="W17" s="104"/>
      <c r="X17" s="104"/>
      <c r="Y17" s="104"/>
      <c r="Z17" s="104"/>
    </row>
    <row r="18" spans="1:26" ht="14.4">
      <c r="A18" s="103"/>
      <c r="B18" s="104"/>
      <c r="C18" s="621"/>
      <c r="D18" s="6">
        <f t="shared" si="0"/>
        <v>5</v>
      </c>
      <c r="E18" s="619" t="s">
        <v>111</v>
      </c>
      <c r="F18" s="615"/>
      <c r="G18" s="615"/>
      <c r="H18" s="616"/>
      <c r="I18" s="6" t="s">
        <v>57</v>
      </c>
      <c r="J18" s="625"/>
      <c r="K18" s="616"/>
      <c r="L18" s="627"/>
      <c r="M18" s="104"/>
      <c r="N18" s="103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</row>
    <row r="19" spans="1:26" ht="14.4">
      <c r="A19" s="103"/>
      <c r="B19" s="104"/>
      <c r="C19" s="621"/>
      <c r="D19" s="6">
        <f t="shared" si="0"/>
        <v>6</v>
      </c>
      <c r="E19" s="619" t="s">
        <v>112</v>
      </c>
      <c r="F19" s="615"/>
      <c r="G19" s="615"/>
      <c r="H19" s="616"/>
      <c r="I19" s="6" t="s">
        <v>57</v>
      </c>
      <c r="J19" s="625">
        <f>+'Ingresos terceros'!D10</f>
        <v>0</v>
      </c>
      <c r="K19" s="616"/>
      <c r="L19" s="627"/>
      <c r="M19" s="104"/>
      <c r="N19" s="103"/>
      <c r="O19" s="104"/>
      <c r="P19" s="104"/>
      <c r="Q19" s="104"/>
      <c r="R19" s="104"/>
      <c r="S19" s="104"/>
      <c r="T19" s="104"/>
      <c r="U19" s="104"/>
      <c r="V19" s="104"/>
      <c r="W19" s="104"/>
      <c r="X19" s="104"/>
      <c r="Y19" s="104"/>
      <c r="Z19" s="104"/>
    </row>
    <row r="20" spans="1:26" ht="14.4">
      <c r="A20" s="103"/>
      <c r="B20" s="104"/>
      <c r="C20" s="621"/>
      <c r="D20" s="6">
        <f t="shared" si="0"/>
        <v>7</v>
      </c>
      <c r="E20" s="619" t="s">
        <v>113</v>
      </c>
      <c r="F20" s="615"/>
      <c r="G20" s="615"/>
      <c r="H20" s="616"/>
      <c r="I20" s="6" t="s">
        <v>59</v>
      </c>
      <c r="J20" s="625"/>
      <c r="K20" s="616"/>
      <c r="L20" s="627"/>
      <c r="M20" s="104"/>
      <c r="N20" s="103"/>
      <c r="O20" s="104"/>
      <c r="P20" s="104"/>
      <c r="Q20" s="104"/>
      <c r="R20" s="104"/>
      <c r="S20" s="104"/>
      <c r="T20" s="104"/>
      <c r="U20" s="104"/>
      <c r="V20" s="104"/>
      <c r="W20" s="104"/>
      <c r="X20" s="104"/>
      <c r="Y20" s="104"/>
      <c r="Z20" s="104"/>
    </row>
    <row r="21" spans="1:26" ht="15.75" customHeight="1">
      <c r="A21" s="103"/>
      <c r="B21" s="104"/>
      <c r="C21" s="621"/>
      <c r="D21" s="6">
        <f t="shared" si="0"/>
        <v>8</v>
      </c>
      <c r="E21" s="619" t="s">
        <v>114</v>
      </c>
      <c r="F21" s="615"/>
      <c r="G21" s="615"/>
      <c r="H21" s="616"/>
      <c r="I21" s="6" t="s">
        <v>59</v>
      </c>
      <c r="J21" s="625"/>
      <c r="K21" s="616"/>
      <c r="L21" s="627"/>
      <c r="M21" s="104"/>
      <c r="N21" s="103"/>
      <c r="O21" s="104"/>
      <c r="P21" s="104"/>
      <c r="Q21" s="104"/>
      <c r="R21" s="104"/>
      <c r="S21" s="104"/>
      <c r="T21" s="104"/>
      <c r="U21" s="104"/>
      <c r="V21" s="104"/>
      <c r="W21" s="104"/>
      <c r="X21" s="104"/>
      <c r="Y21" s="104"/>
      <c r="Z21" s="104"/>
    </row>
    <row r="22" spans="1:26" ht="15.75" customHeight="1">
      <c r="A22" s="103"/>
      <c r="B22" s="104"/>
      <c r="C22" s="621"/>
      <c r="D22" s="6">
        <f t="shared" si="0"/>
        <v>9</v>
      </c>
      <c r="E22" s="619" t="s">
        <v>115</v>
      </c>
      <c r="F22" s="615"/>
      <c r="G22" s="615"/>
      <c r="H22" s="616"/>
      <c r="I22" s="6" t="s">
        <v>57</v>
      </c>
      <c r="J22" s="625">
        <f>+'Ingresos terceros'!D7+'Ingresos terceros'!D8</f>
        <v>0</v>
      </c>
      <c r="K22" s="616"/>
      <c r="L22" s="635"/>
      <c r="M22" s="104"/>
      <c r="N22" s="103"/>
      <c r="O22" s="104"/>
      <c r="P22" s="104"/>
      <c r="Q22" s="104"/>
      <c r="R22" s="104"/>
      <c r="S22" s="104"/>
      <c r="T22" s="104"/>
      <c r="U22" s="104"/>
      <c r="V22" s="104"/>
      <c r="W22" s="104"/>
      <c r="X22" s="104"/>
      <c r="Y22" s="104"/>
      <c r="Z22" s="104"/>
    </row>
    <row r="23" spans="1:26" ht="15.75" customHeight="1">
      <c r="A23" s="103"/>
      <c r="B23" s="104"/>
      <c r="C23" s="621"/>
      <c r="D23" s="6">
        <f t="shared" si="0"/>
        <v>10</v>
      </c>
      <c r="E23" s="630" t="s">
        <v>116</v>
      </c>
      <c r="F23" s="615"/>
      <c r="G23" s="615"/>
      <c r="H23" s="616"/>
      <c r="I23" s="6" t="s">
        <v>57</v>
      </c>
      <c r="J23" s="625">
        <f>+'Ingresos terceros'!D13</f>
        <v>0</v>
      </c>
      <c r="K23" s="616"/>
      <c r="L23" s="627"/>
      <c r="M23" s="104"/>
      <c r="N23" s="103"/>
      <c r="O23" s="104"/>
      <c r="P23" s="104"/>
      <c r="Q23" s="104"/>
      <c r="R23" s="104"/>
      <c r="S23" s="104"/>
      <c r="T23" s="104"/>
      <c r="U23" s="104"/>
      <c r="V23" s="104"/>
      <c r="W23" s="104"/>
      <c r="X23" s="104"/>
      <c r="Y23" s="104"/>
      <c r="Z23" s="104"/>
    </row>
    <row r="24" spans="1:26" ht="15.75" customHeight="1">
      <c r="A24" s="103"/>
      <c r="B24" s="104"/>
      <c r="C24" s="621"/>
      <c r="D24" s="6">
        <f t="shared" si="0"/>
        <v>11</v>
      </c>
      <c r="E24" s="630" t="s">
        <v>117</v>
      </c>
      <c r="F24" s="615"/>
      <c r="G24" s="615"/>
      <c r="H24" s="616"/>
      <c r="I24" s="6" t="s">
        <v>57</v>
      </c>
      <c r="J24" s="625"/>
      <c r="K24" s="616"/>
      <c r="L24" s="627"/>
      <c r="M24" s="104"/>
      <c r="N24" s="103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4"/>
    </row>
    <row r="25" spans="1:26" ht="15.75" customHeight="1">
      <c r="A25" s="103"/>
      <c r="B25" s="104"/>
      <c r="C25" s="621"/>
      <c r="D25" s="6">
        <f t="shared" si="0"/>
        <v>12</v>
      </c>
      <c r="E25" s="619" t="s">
        <v>118</v>
      </c>
      <c r="F25" s="615"/>
      <c r="G25" s="615"/>
      <c r="H25" s="616"/>
      <c r="I25" s="6" t="s">
        <v>57</v>
      </c>
      <c r="J25" s="625"/>
      <c r="K25" s="616"/>
      <c r="L25" s="627"/>
      <c r="M25" s="104"/>
      <c r="N25" s="103"/>
      <c r="O25" s="104"/>
      <c r="P25" s="104"/>
      <c r="Q25" s="104"/>
      <c r="R25" s="104"/>
      <c r="S25" s="104"/>
      <c r="T25" s="104"/>
      <c r="U25" s="104"/>
      <c r="V25" s="104"/>
      <c r="W25" s="104"/>
      <c r="X25" s="104"/>
      <c r="Y25" s="104"/>
      <c r="Z25" s="104"/>
    </row>
    <row r="26" spans="1:26" ht="15.75" customHeight="1">
      <c r="A26" s="103"/>
      <c r="B26" s="104"/>
      <c r="C26" s="621"/>
      <c r="D26" s="6">
        <f t="shared" si="0"/>
        <v>13</v>
      </c>
      <c r="E26" s="619" t="s">
        <v>119</v>
      </c>
      <c r="F26" s="615"/>
      <c r="G26" s="615"/>
      <c r="H26" s="616"/>
      <c r="I26" s="6" t="s">
        <v>57</v>
      </c>
      <c r="J26" s="625">
        <f>+Acciones!M13</f>
        <v>0</v>
      </c>
      <c r="K26" s="616"/>
      <c r="L26" s="636"/>
      <c r="M26" s="104"/>
      <c r="N26" s="103"/>
      <c r="O26" s="104"/>
      <c r="P26" s="104"/>
      <c r="Q26" s="104"/>
      <c r="R26" s="104"/>
      <c r="S26" s="104"/>
      <c r="T26" s="104"/>
      <c r="U26" s="104"/>
      <c r="V26" s="104"/>
      <c r="W26" s="104"/>
      <c r="X26" s="104"/>
      <c r="Y26" s="104"/>
      <c r="Z26" s="104"/>
    </row>
    <row r="27" spans="1:26" ht="15.75" customHeight="1">
      <c r="A27" s="103"/>
      <c r="B27" s="104"/>
      <c r="C27" s="622"/>
      <c r="D27" s="7">
        <f>D26+1</f>
        <v>14</v>
      </c>
      <c r="E27" s="631" t="s">
        <v>120</v>
      </c>
      <c r="F27" s="632"/>
      <c r="G27" s="632"/>
      <c r="H27" s="632"/>
      <c r="I27" s="632"/>
      <c r="J27" s="633"/>
      <c r="K27" s="8" t="s">
        <v>52</v>
      </c>
      <c r="L27" s="9">
        <f>J14+J15+J16+J17+J18+J19-J20-J21+J22+J23+J24+J25+J26</f>
        <v>0</v>
      </c>
      <c r="M27" s="104"/>
      <c r="N27" s="103"/>
      <c r="O27" s="104"/>
      <c r="P27" s="104"/>
      <c r="Q27" s="104"/>
      <c r="R27" s="104"/>
      <c r="S27" s="104"/>
      <c r="T27" s="104"/>
      <c r="U27" s="104"/>
      <c r="V27" s="104"/>
      <c r="W27" s="104"/>
      <c r="X27" s="104"/>
      <c r="Y27" s="104"/>
      <c r="Z27" s="104"/>
    </row>
    <row r="28" spans="1:26" ht="7.5" customHeight="1">
      <c r="A28" s="103"/>
      <c r="B28" s="104"/>
      <c r="C28" s="611"/>
      <c r="D28" s="601"/>
      <c r="E28" s="601"/>
      <c r="F28" s="601"/>
      <c r="G28" s="601"/>
      <c r="H28" s="601"/>
      <c r="I28" s="601"/>
      <c r="J28" s="601"/>
      <c r="K28" s="601"/>
      <c r="L28" s="612"/>
      <c r="M28" s="104"/>
      <c r="N28" s="103"/>
      <c r="O28" s="104"/>
      <c r="P28" s="104"/>
      <c r="Q28" s="104"/>
      <c r="R28" s="104"/>
      <c r="S28" s="104"/>
      <c r="T28" s="104"/>
      <c r="U28" s="104"/>
      <c r="V28" s="104"/>
      <c r="W28" s="104"/>
      <c r="X28" s="104"/>
      <c r="Y28" s="104"/>
      <c r="Z28" s="104"/>
    </row>
    <row r="29" spans="1:26" ht="15.75" customHeight="1">
      <c r="A29" s="103"/>
      <c r="B29" s="104"/>
      <c r="C29" s="115" t="s">
        <v>49</v>
      </c>
      <c r="D29" s="5">
        <f>+D27+1</f>
        <v>15</v>
      </c>
      <c r="E29" s="613" t="s">
        <v>121</v>
      </c>
      <c r="F29" s="607"/>
      <c r="G29" s="607"/>
      <c r="H29" s="610"/>
      <c r="I29" s="5" t="s">
        <v>57</v>
      </c>
      <c r="J29" s="609"/>
      <c r="K29" s="610"/>
      <c r="L29" s="626"/>
      <c r="M29" s="104"/>
      <c r="N29" s="103"/>
      <c r="O29" s="104"/>
      <c r="P29" s="104"/>
      <c r="Q29" s="104"/>
      <c r="R29" s="104"/>
      <c r="S29" s="104"/>
      <c r="T29" s="104"/>
      <c r="U29" s="104"/>
      <c r="V29" s="104"/>
      <c r="W29" s="104"/>
      <c r="X29" s="104"/>
      <c r="Y29" s="104"/>
      <c r="Z29" s="104"/>
    </row>
    <row r="30" spans="1:26" ht="15.75" customHeight="1">
      <c r="A30" s="103"/>
      <c r="B30" s="104"/>
      <c r="C30" s="620" t="s">
        <v>122</v>
      </c>
      <c r="D30" s="6">
        <f>+D29+1</f>
        <v>16</v>
      </c>
      <c r="E30" s="619" t="s">
        <v>123</v>
      </c>
      <c r="F30" s="615"/>
      <c r="G30" s="615"/>
      <c r="H30" s="616"/>
      <c r="I30" s="6" t="s">
        <v>57</v>
      </c>
      <c r="J30" s="623"/>
      <c r="K30" s="624"/>
      <c r="L30" s="627"/>
      <c r="M30" s="104"/>
      <c r="N30" s="103"/>
      <c r="O30" s="104"/>
      <c r="P30" s="104"/>
      <c r="Q30" s="104"/>
      <c r="R30" s="104"/>
      <c r="S30" s="104"/>
      <c r="T30" s="104"/>
      <c r="U30" s="104"/>
      <c r="V30" s="104"/>
      <c r="W30" s="104"/>
      <c r="X30" s="104"/>
      <c r="Y30" s="104"/>
      <c r="Z30" s="104"/>
    </row>
    <row r="31" spans="1:26" ht="15.75" customHeight="1">
      <c r="A31" s="103"/>
      <c r="B31" s="104"/>
      <c r="C31" s="621"/>
      <c r="D31" s="6">
        <f>+D30+1</f>
        <v>17</v>
      </c>
      <c r="E31" s="619" t="s">
        <v>124</v>
      </c>
      <c r="F31" s="615"/>
      <c r="G31" s="615"/>
      <c r="H31" s="616"/>
      <c r="I31" s="6" t="s">
        <v>57</v>
      </c>
      <c r="J31" s="625"/>
      <c r="K31" s="616"/>
      <c r="L31" s="627"/>
      <c r="M31" s="104"/>
      <c r="N31" s="103"/>
      <c r="O31" s="104"/>
      <c r="P31" s="104"/>
      <c r="Q31" s="104"/>
      <c r="R31" s="104"/>
      <c r="S31" s="104"/>
      <c r="T31" s="104"/>
      <c r="U31" s="104"/>
      <c r="V31" s="104"/>
      <c r="W31" s="104"/>
      <c r="X31" s="104"/>
      <c r="Y31" s="104"/>
      <c r="Z31" s="104"/>
    </row>
    <row r="32" spans="1:26" ht="15.75" customHeight="1">
      <c r="A32" s="103"/>
      <c r="B32" s="104"/>
      <c r="C32" s="621"/>
      <c r="D32" s="6">
        <f>+D31+1</f>
        <v>18</v>
      </c>
      <c r="E32" s="619" t="s">
        <v>125</v>
      </c>
      <c r="F32" s="615"/>
      <c r="G32" s="615"/>
      <c r="H32" s="616"/>
      <c r="I32" s="6" t="s">
        <v>57</v>
      </c>
      <c r="J32" s="623"/>
      <c r="K32" s="624"/>
      <c r="L32" s="627"/>
      <c r="M32" s="104"/>
      <c r="N32" s="103"/>
      <c r="O32" s="104"/>
      <c r="P32" s="104"/>
      <c r="Q32" s="104"/>
      <c r="R32" s="104"/>
      <c r="S32" s="104"/>
      <c r="T32" s="104"/>
      <c r="U32" s="104"/>
      <c r="V32" s="104"/>
      <c r="W32" s="104"/>
      <c r="X32" s="104"/>
      <c r="Y32" s="104"/>
      <c r="Z32" s="104"/>
    </row>
    <row r="33" spans="1:26" ht="15.75" customHeight="1">
      <c r="A33" s="103"/>
      <c r="B33" s="104"/>
      <c r="C33" s="621"/>
      <c r="D33" s="6">
        <f>+D32+1</f>
        <v>19</v>
      </c>
      <c r="E33" s="619" t="s">
        <v>126</v>
      </c>
      <c r="F33" s="615"/>
      <c r="G33" s="615"/>
      <c r="H33" s="616"/>
      <c r="I33" s="6" t="s">
        <v>59</v>
      </c>
      <c r="J33" s="625"/>
      <c r="K33" s="616"/>
      <c r="L33" s="636"/>
      <c r="M33" s="104"/>
      <c r="N33" s="103"/>
      <c r="O33" s="104"/>
      <c r="P33" s="104"/>
      <c r="Q33" s="104"/>
      <c r="R33" s="104"/>
      <c r="S33" s="104"/>
      <c r="T33" s="104"/>
      <c r="U33" s="104"/>
      <c r="V33" s="104"/>
      <c r="W33" s="104"/>
      <c r="X33" s="104"/>
      <c r="Y33" s="104"/>
      <c r="Z33" s="104"/>
    </row>
    <row r="34" spans="1:26" ht="15.75" customHeight="1">
      <c r="A34" s="103"/>
      <c r="B34" s="104"/>
      <c r="C34" s="622"/>
      <c r="D34" s="7">
        <f>+D33+1</f>
        <v>20</v>
      </c>
      <c r="E34" s="644" t="s">
        <v>127</v>
      </c>
      <c r="F34" s="632"/>
      <c r="G34" s="632"/>
      <c r="H34" s="632"/>
      <c r="I34" s="632"/>
      <c r="J34" s="633"/>
      <c r="K34" s="8" t="s">
        <v>52</v>
      </c>
      <c r="L34" s="9">
        <f>+J29+J30+J31+J32-J33</f>
        <v>0</v>
      </c>
      <c r="M34" s="104"/>
      <c r="N34" s="103"/>
      <c r="O34" s="104"/>
      <c r="P34" s="104"/>
      <c r="Q34" s="104"/>
      <c r="R34" s="104"/>
      <c r="S34" s="104"/>
      <c r="T34" s="104"/>
      <c r="U34" s="104"/>
      <c r="V34" s="104"/>
      <c r="W34" s="104"/>
      <c r="X34" s="104"/>
      <c r="Y34" s="104"/>
      <c r="Z34" s="104"/>
    </row>
    <row r="35" spans="1:26" ht="6" customHeight="1">
      <c r="A35" s="103"/>
      <c r="B35" s="104"/>
      <c r="C35" s="653"/>
      <c r="D35" s="601"/>
      <c r="E35" s="601"/>
      <c r="F35" s="601"/>
      <c r="G35" s="601"/>
      <c r="H35" s="601"/>
      <c r="I35" s="601"/>
      <c r="J35" s="601"/>
      <c r="K35" s="601"/>
      <c r="L35" s="612"/>
      <c r="M35" s="104"/>
      <c r="N35" s="103"/>
      <c r="O35" s="104"/>
      <c r="P35" s="104"/>
      <c r="Q35" s="104"/>
      <c r="R35" s="104"/>
      <c r="S35" s="104"/>
      <c r="T35" s="104"/>
      <c r="U35" s="104"/>
      <c r="V35" s="104"/>
      <c r="W35" s="104"/>
      <c r="X35" s="104"/>
      <c r="Y35" s="104"/>
      <c r="Z35" s="104"/>
    </row>
    <row r="36" spans="1:26" ht="15.75" customHeight="1">
      <c r="A36" s="103"/>
      <c r="B36" s="104"/>
      <c r="C36" s="115" t="s">
        <v>67</v>
      </c>
      <c r="D36" s="5">
        <f>+D34+1</f>
        <v>21</v>
      </c>
      <c r="E36" s="613" t="s">
        <v>128</v>
      </c>
      <c r="F36" s="607"/>
      <c r="G36" s="607"/>
      <c r="H36" s="610"/>
      <c r="I36" s="5" t="s">
        <v>57</v>
      </c>
      <c r="J36" s="609"/>
      <c r="K36" s="610"/>
      <c r="L36" s="626"/>
      <c r="M36" s="104"/>
      <c r="N36" s="103"/>
      <c r="O36" s="104"/>
      <c r="P36" s="104"/>
      <c r="Q36" s="104"/>
      <c r="R36" s="104"/>
      <c r="S36" s="104"/>
      <c r="T36" s="104"/>
      <c r="U36" s="104"/>
      <c r="V36" s="104"/>
      <c r="W36" s="104"/>
      <c r="X36" s="104"/>
      <c r="Y36" s="104"/>
      <c r="Z36" s="104"/>
    </row>
    <row r="37" spans="1:26" ht="15.75" customHeight="1">
      <c r="A37" s="103"/>
      <c r="B37" s="104"/>
      <c r="C37" s="648" t="s">
        <v>129</v>
      </c>
      <c r="D37" s="6">
        <f t="shared" ref="D37:D42" si="1">+D36+1</f>
        <v>22</v>
      </c>
      <c r="E37" s="619" t="s">
        <v>130</v>
      </c>
      <c r="F37" s="615"/>
      <c r="G37" s="615"/>
      <c r="H37" s="616"/>
      <c r="I37" s="6" t="s">
        <v>57</v>
      </c>
      <c r="J37" s="625"/>
      <c r="K37" s="616"/>
      <c r="L37" s="627"/>
      <c r="M37" s="104"/>
      <c r="N37" s="103"/>
      <c r="O37" s="104"/>
      <c r="P37" s="104"/>
      <c r="Q37" s="104"/>
      <c r="R37" s="104"/>
      <c r="S37" s="104"/>
      <c r="T37" s="104"/>
      <c r="U37" s="104"/>
      <c r="V37" s="104"/>
      <c r="W37" s="104"/>
      <c r="X37" s="104"/>
      <c r="Y37" s="104"/>
      <c r="Z37" s="104"/>
    </row>
    <row r="38" spans="1:26" ht="15.75" customHeight="1">
      <c r="A38" s="103"/>
      <c r="B38" s="104"/>
      <c r="C38" s="621"/>
      <c r="D38" s="6">
        <f t="shared" si="1"/>
        <v>23</v>
      </c>
      <c r="E38" s="619" t="s">
        <v>131</v>
      </c>
      <c r="F38" s="615"/>
      <c r="G38" s="615"/>
      <c r="H38" s="616"/>
      <c r="I38" s="6" t="s">
        <v>57</v>
      </c>
      <c r="J38" s="625"/>
      <c r="K38" s="616"/>
      <c r="L38" s="627"/>
      <c r="M38" s="104"/>
      <c r="N38" s="103"/>
      <c r="O38" s="104"/>
      <c r="P38" s="104"/>
      <c r="Q38" s="104"/>
      <c r="R38" s="104"/>
      <c r="S38" s="104"/>
      <c r="T38" s="104"/>
      <c r="U38" s="104"/>
      <c r="V38" s="104"/>
      <c r="W38" s="104"/>
      <c r="X38" s="104"/>
      <c r="Y38" s="104"/>
      <c r="Z38" s="104"/>
    </row>
    <row r="39" spans="1:26" ht="15.75" customHeight="1">
      <c r="A39" s="103"/>
      <c r="B39" s="104"/>
      <c r="C39" s="621"/>
      <c r="D39" s="6">
        <f t="shared" si="1"/>
        <v>24</v>
      </c>
      <c r="E39" s="619" t="s">
        <v>132</v>
      </c>
      <c r="F39" s="615"/>
      <c r="G39" s="615"/>
      <c r="H39" s="616"/>
      <c r="I39" s="6" t="s">
        <v>57</v>
      </c>
      <c r="J39" s="625"/>
      <c r="K39" s="616"/>
      <c r="L39" s="627"/>
      <c r="M39" s="104"/>
      <c r="N39" s="103"/>
      <c r="O39" s="104"/>
      <c r="P39" s="104"/>
      <c r="Q39" s="104"/>
      <c r="R39" s="104"/>
      <c r="S39" s="104"/>
      <c r="T39" s="104"/>
      <c r="U39" s="104"/>
      <c r="V39" s="104"/>
      <c r="W39" s="104"/>
      <c r="X39" s="104"/>
      <c r="Y39" s="104"/>
      <c r="Z39" s="104"/>
    </row>
    <row r="40" spans="1:26" ht="15.75" customHeight="1">
      <c r="A40" s="103"/>
      <c r="B40" s="104"/>
      <c r="C40" s="621"/>
      <c r="D40" s="6">
        <f t="shared" si="1"/>
        <v>25</v>
      </c>
      <c r="E40" s="619" t="s">
        <v>133</v>
      </c>
      <c r="F40" s="615"/>
      <c r="G40" s="615"/>
      <c r="H40" s="616"/>
      <c r="I40" s="6" t="s">
        <v>57</v>
      </c>
      <c r="J40" s="625"/>
      <c r="K40" s="616"/>
      <c r="L40" s="627"/>
      <c r="M40" s="104"/>
      <c r="N40" s="103"/>
      <c r="O40" s="104"/>
      <c r="P40" s="104"/>
      <c r="Q40" s="104"/>
      <c r="R40" s="104"/>
      <c r="S40" s="104"/>
      <c r="T40" s="104"/>
      <c r="U40" s="104"/>
      <c r="V40" s="104"/>
      <c r="W40" s="104"/>
      <c r="X40" s="104"/>
      <c r="Y40" s="104"/>
      <c r="Z40" s="104"/>
    </row>
    <row r="41" spans="1:26" ht="15.75" customHeight="1">
      <c r="A41" s="103"/>
      <c r="B41" s="104"/>
      <c r="C41" s="621"/>
      <c r="D41" s="6">
        <f t="shared" si="1"/>
        <v>26</v>
      </c>
      <c r="E41" s="619" t="s">
        <v>134</v>
      </c>
      <c r="F41" s="615"/>
      <c r="G41" s="615"/>
      <c r="H41" s="616"/>
      <c r="I41" s="6" t="s">
        <v>57</v>
      </c>
      <c r="J41" s="625"/>
      <c r="K41" s="616"/>
      <c r="L41" s="636"/>
      <c r="M41" s="104"/>
      <c r="N41" s="103"/>
      <c r="O41" s="104"/>
      <c r="P41" s="104"/>
      <c r="Q41" s="104"/>
      <c r="R41" s="104"/>
      <c r="S41" s="104"/>
      <c r="T41" s="104"/>
      <c r="U41" s="104"/>
      <c r="V41" s="104"/>
      <c r="W41" s="104"/>
      <c r="X41" s="104"/>
      <c r="Y41" s="104"/>
      <c r="Z41" s="104"/>
    </row>
    <row r="42" spans="1:26" ht="15.75" customHeight="1">
      <c r="A42" s="103"/>
      <c r="B42" s="104"/>
      <c r="C42" s="622"/>
      <c r="D42" s="7">
        <f t="shared" si="1"/>
        <v>27</v>
      </c>
      <c r="E42" s="644" t="s">
        <v>135</v>
      </c>
      <c r="F42" s="632"/>
      <c r="G42" s="632"/>
      <c r="H42" s="632"/>
      <c r="I42" s="632"/>
      <c r="J42" s="633"/>
      <c r="K42" s="8" t="s">
        <v>52</v>
      </c>
      <c r="L42" s="9">
        <f>SUM(J36:K41)</f>
        <v>0</v>
      </c>
      <c r="M42" s="104"/>
      <c r="N42" s="103"/>
      <c r="O42" s="104"/>
      <c r="P42" s="104"/>
      <c r="Q42" s="104"/>
      <c r="R42" s="104"/>
      <c r="S42" s="104"/>
      <c r="T42" s="104"/>
      <c r="U42" s="104"/>
      <c r="V42" s="104"/>
      <c r="W42" s="104"/>
      <c r="X42" s="104"/>
      <c r="Y42" s="104"/>
      <c r="Z42" s="104"/>
    </row>
    <row r="43" spans="1:26" ht="3.75" customHeight="1">
      <c r="A43" s="103"/>
      <c r="B43" s="104"/>
      <c r="C43" s="653"/>
      <c r="D43" s="601"/>
      <c r="E43" s="601"/>
      <c r="F43" s="601"/>
      <c r="G43" s="601"/>
      <c r="H43" s="601"/>
      <c r="I43" s="601"/>
      <c r="J43" s="601"/>
      <c r="K43" s="601"/>
      <c r="L43" s="612"/>
      <c r="M43" s="104"/>
      <c r="N43" s="103"/>
      <c r="O43" s="104"/>
      <c r="P43" s="104"/>
      <c r="Q43" s="104"/>
      <c r="R43" s="104"/>
      <c r="S43" s="104"/>
      <c r="T43" s="104"/>
      <c r="U43" s="104"/>
      <c r="V43" s="104"/>
      <c r="W43" s="104"/>
      <c r="X43" s="104"/>
      <c r="Y43" s="104"/>
      <c r="Z43" s="104"/>
    </row>
    <row r="44" spans="1:26" ht="15.75" customHeight="1">
      <c r="A44" s="103"/>
      <c r="B44" s="104"/>
      <c r="C44" s="115" t="s">
        <v>82</v>
      </c>
      <c r="D44" s="5">
        <f>+D42+1</f>
        <v>28</v>
      </c>
      <c r="E44" s="613" t="s">
        <v>136</v>
      </c>
      <c r="F44" s="607"/>
      <c r="G44" s="607"/>
      <c r="H44" s="610"/>
      <c r="I44" s="5" t="s">
        <v>57</v>
      </c>
      <c r="J44" s="609"/>
      <c r="K44" s="610"/>
      <c r="L44" s="626"/>
      <c r="M44" s="104"/>
      <c r="N44" s="103"/>
      <c r="O44" s="104"/>
      <c r="P44" s="104"/>
      <c r="Q44" s="104"/>
      <c r="R44" s="104"/>
      <c r="S44" s="104"/>
      <c r="T44" s="104"/>
      <c r="U44" s="104"/>
      <c r="V44" s="104"/>
      <c r="W44" s="104"/>
      <c r="X44" s="104"/>
      <c r="Y44" s="104"/>
      <c r="Z44" s="104"/>
    </row>
    <row r="45" spans="1:26" ht="15.75" customHeight="1">
      <c r="A45" s="103"/>
      <c r="B45" s="104"/>
      <c r="C45" s="656" t="s">
        <v>137</v>
      </c>
      <c r="D45" s="6">
        <f t="shared" ref="D45:D52" si="2">+D44+1</f>
        <v>29</v>
      </c>
      <c r="E45" s="619" t="s">
        <v>138</v>
      </c>
      <c r="F45" s="615"/>
      <c r="G45" s="615"/>
      <c r="H45" s="616"/>
      <c r="I45" s="6" t="s">
        <v>57</v>
      </c>
      <c r="J45" s="625"/>
      <c r="K45" s="616"/>
      <c r="L45" s="627"/>
      <c r="M45" s="104"/>
      <c r="N45" s="103"/>
      <c r="O45" s="104"/>
      <c r="P45" s="104"/>
      <c r="Q45" s="104"/>
      <c r="R45" s="104"/>
      <c r="S45" s="104"/>
      <c r="T45" s="104"/>
      <c r="U45" s="104"/>
      <c r="V45" s="104"/>
      <c r="W45" s="104"/>
      <c r="X45" s="104"/>
      <c r="Y45" s="104"/>
      <c r="Z45" s="104"/>
    </row>
    <row r="46" spans="1:26" ht="15.75" customHeight="1">
      <c r="A46" s="103"/>
      <c r="B46" s="104"/>
      <c r="C46" s="621"/>
      <c r="D46" s="6">
        <f t="shared" si="2"/>
        <v>30</v>
      </c>
      <c r="E46" s="619" t="s">
        <v>139</v>
      </c>
      <c r="F46" s="615"/>
      <c r="G46" s="615"/>
      <c r="H46" s="616"/>
      <c r="I46" s="6" t="s">
        <v>57</v>
      </c>
      <c r="J46" s="625"/>
      <c r="K46" s="616"/>
      <c r="L46" s="627"/>
      <c r="M46" s="104"/>
      <c r="N46" s="103"/>
      <c r="O46" s="104"/>
      <c r="P46" s="104"/>
      <c r="Q46" s="104"/>
      <c r="R46" s="104"/>
      <c r="S46" s="104"/>
      <c r="T46" s="104"/>
      <c r="U46" s="104"/>
      <c r="V46" s="104"/>
      <c r="W46" s="104"/>
      <c r="X46" s="104"/>
      <c r="Y46" s="104"/>
      <c r="Z46" s="104"/>
    </row>
    <row r="47" spans="1:26" ht="15.75" customHeight="1">
      <c r="A47" s="103"/>
      <c r="B47" s="104"/>
      <c r="C47" s="621"/>
      <c r="D47" s="6">
        <f t="shared" si="2"/>
        <v>31</v>
      </c>
      <c r="E47" s="619" t="s">
        <v>140</v>
      </c>
      <c r="F47" s="615"/>
      <c r="G47" s="615"/>
      <c r="H47" s="616"/>
      <c r="I47" s="6" t="s">
        <v>57</v>
      </c>
      <c r="J47" s="625"/>
      <c r="K47" s="616"/>
      <c r="L47" s="627"/>
      <c r="M47" s="104"/>
      <c r="N47" s="103"/>
      <c r="O47" s="104"/>
      <c r="P47" s="104"/>
      <c r="Q47" s="104"/>
      <c r="R47" s="104"/>
      <c r="S47" s="104"/>
      <c r="T47" s="104"/>
      <c r="U47" s="104"/>
      <c r="V47" s="104"/>
      <c r="W47" s="104"/>
      <c r="X47" s="104"/>
      <c r="Y47" s="104"/>
      <c r="Z47" s="104"/>
    </row>
    <row r="48" spans="1:26" ht="15.75" customHeight="1">
      <c r="A48" s="103"/>
      <c r="B48" s="104"/>
      <c r="C48" s="621"/>
      <c r="D48" s="6">
        <f t="shared" si="2"/>
        <v>32</v>
      </c>
      <c r="E48" s="619" t="s">
        <v>141</v>
      </c>
      <c r="F48" s="615"/>
      <c r="G48" s="615"/>
      <c r="H48" s="616"/>
      <c r="I48" s="6" t="s">
        <v>57</v>
      </c>
      <c r="J48" s="625"/>
      <c r="K48" s="616"/>
      <c r="L48" s="627"/>
      <c r="M48" s="104"/>
      <c r="N48" s="103"/>
      <c r="O48" s="104"/>
      <c r="P48" s="104"/>
      <c r="Q48" s="104"/>
      <c r="R48" s="104"/>
      <c r="S48" s="104"/>
      <c r="T48" s="104"/>
      <c r="U48" s="104"/>
      <c r="V48" s="104"/>
      <c r="W48" s="104"/>
      <c r="X48" s="104"/>
      <c r="Y48" s="104"/>
      <c r="Z48" s="104"/>
    </row>
    <row r="49" spans="1:26" ht="15.75" customHeight="1">
      <c r="A49" s="103"/>
      <c r="B49" s="104"/>
      <c r="C49" s="621"/>
      <c r="D49" s="6">
        <f t="shared" si="2"/>
        <v>33</v>
      </c>
      <c r="E49" s="619" t="s">
        <v>142</v>
      </c>
      <c r="F49" s="615"/>
      <c r="G49" s="615"/>
      <c r="H49" s="616"/>
      <c r="I49" s="6" t="s">
        <v>57</v>
      </c>
      <c r="J49" s="625"/>
      <c r="K49" s="616"/>
      <c r="L49" s="627"/>
      <c r="M49" s="104"/>
      <c r="N49" s="103"/>
      <c r="O49" s="104"/>
      <c r="P49" s="104"/>
      <c r="Q49" s="104"/>
      <c r="R49" s="104"/>
      <c r="S49" s="104"/>
      <c r="T49" s="104"/>
      <c r="U49" s="104"/>
      <c r="V49" s="104"/>
      <c r="W49" s="104"/>
      <c r="X49" s="104"/>
      <c r="Y49" s="104"/>
      <c r="Z49" s="104"/>
    </row>
    <row r="50" spans="1:26" ht="15.75" customHeight="1">
      <c r="A50" s="103"/>
      <c r="B50" s="104"/>
      <c r="C50" s="621"/>
      <c r="D50" s="6">
        <f t="shared" si="2"/>
        <v>34</v>
      </c>
      <c r="E50" s="619" t="s">
        <v>143</v>
      </c>
      <c r="F50" s="615"/>
      <c r="G50" s="615"/>
      <c r="H50" s="616"/>
      <c r="I50" s="6" t="s">
        <v>57</v>
      </c>
      <c r="J50" s="625"/>
      <c r="K50" s="616"/>
      <c r="L50" s="627"/>
      <c r="M50" s="104"/>
      <c r="N50" s="103"/>
      <c r="O50" s="104"/>
      <c r="P50" s="104"/>
      <c r="Q50" s="104"/>
      <c r="R50" s="104"/>
      <c r="S50" s="104"/>
      <c r="T50" s="104"/>
      <c r="U50" s="104"/>
      <c r="V50" s="104"/>
      <c r="W50" s="104"/>
      <c r="X50" s="104"/>
      <c r="Y50" s="104"/>
      <c r="Z50" s="104"/>
    </row>
    <row r="51" spans="1:26" ht="15.75" customHeight="1">
      <c r="A51" s="103"/>
      <c r="B51" s="104"/>
      <c r="C51" s="621"/>
      <c r="D51" s="6">
        <f t="shared" si="2"/>
        <v>35</v>
      </c>
      <c r="E51" s="619" t="s">
        <v>144</v>
      </c>
      <c r="F51" s="615"/>
      <c r="G51" s="615"/>
      <c r="H51" s="616"/>
      <c r="I51" s="6" t="s">
        <v>57</v>
      </c>
      <c r="J51" s="623"/>
      <c r="K51" s="624"/>
      <c r="L51" s="636"/>
      <c r="M51" s="104"/>
      <c r="N51" s="103"/>
      <c r="O51" s="104"/>
      <c r="P51" s="104"/>
      <c r="Q51" s="104"/>
      <c r="R51" s="104"/>
      <c r="S51" s="104"/>
      <c r="T51" s="104"/>
      <c r="U51" s="104"/>
      <c r="V51" s="104"/>
      <c r="W51" s="104"/>
      <c r="X51" s="104"/>
      <c r="Y51" s="104"/>
      <c r="Z51" s="104"/>
    </row>
    <row r="52" spans="1:26" ht="15.75" customHeight="1">
      <c r="A52" s="103"/>
      <c r="B52" s="104"/>
      <c r="C52" s="622"/>
      <c r="D52" s="7">
        <f t="shared" si="2"/>
        <v>36</v>
      </c>
      <c r="E52" s="644" t="s">
        <v>145</v>
      </c>
      <c r="F52" s="632"/>
      <c r="G52" s="632"/>
      <c r="H52" s="632"/>
      <c r="I52" s="632"/>
      <c r="J52" s="633"/>
      <c r="K52" s="8" t="s">
        <v>52</v>
      </c>
      <c r="L52" s="9">
        <f>SUM(J44:K51)</f>
        <v>0</v>
      </c>
      <c r="M52" s="104"/>
      <c r="N52" s="103"/>
      <c r="O52" s="104"/>
      <c r="P52" s="104"/>
      <c r="Q52" s="104"/>
      <c r="R52" s="104"/>
      <c r="S52" s="104"/>
      <c r="T52" s="104"/>
      <c r="U52" s="104"/>
      <c r="V52" s="104"/>
      <c r="W52" s="104"/>
      <c r="X52" s="104"/>
      <c r="Y52" s="104"/>
      <c r="Z52" s="104"/>
    </row>
    <row r="53" spans="1:26" ht="5.25" customHeight="1">
      <c r="A53" s="103"/>
      <c r="B53" s="104"/>
      <c r="C53" s="611"/>
      <c r="D53" s="601"/>
      <c r="E53" s="601"/>
      <c r="F53" s="601"/>
      <c r="G53" s="601"/>
      <c r="H53" s="601"/>
      <c r="I53" s="601"/>
      <c r="J53" s="601"/>
      <c r="K53" s="601"/>
      <c r="L53" s="612"/>
      <c r="M53" s="104"/>
      <c r="N53" s="103"/>
      <c r="O53" s="104"/>
      <c r="P53" s="104"/>
      <c r="Q53" s="104"/>
      <c r="R53" s="104"/>
      <c r="S53" s="104"/>
      <c r="T53" s="104"/>
      <c r="U53" s="104"/>
      <c r="V53" s="104"/>
      <c r="W53" s="104"/>
      <c r="X53" s="104"/>
      <c r="Y53" s="104"/>
      <c r="Z53" s="104"/>
    </row>
    <row r="54" spans="1:26" ht="15.75" customHeight="1">
      <c r="A54" s="103"/>
      <c r="B54" s="104"/>
      <c r="C54" s="10" t="s">
        <v>146</v>
      </c>
      <c r="D54" s="11">
        <f>+D52+1</f>
        <v>37</v>
      </c>
      <c r="E54" s="651" t="s">
        <v>147</v>
      </c>
      <c r="F54" s="638"/>
      <c r="G54" s="638"/>
      <c r="H54" s="638"/>
      <c r="I54" s="638"/>
      <c r="J54" s="652"/>
      <c r="K54" s="12" t="s">
        <v>52</v>
      </c>
      <c r="L54" s="13"/>
      <c r="M54" s="104"/>
      <c r="N54" s="103"/>
      <c r="O54" s="104"/>
      <c r="P54" s="104"/>
      <c r="Q54" s="104"/>
      <c r="R54" s="104"/>
      <c r="S54" s="104"/>
      <c r="T54" s="104"/>
      <c r="U54" s="104"/>
      <c r="V54" s="104"/>
      <c r="W54" s="104"/>
      <c r="X54" s="104"/>
      <c r="Y54" s="104"/>
      <c r="Z54" s="104"/>
    </row>
    <row r="55" spans="1:26" ht="4.5" customHeight="1">
      <c r="A55" s="103"/>
      <c r="B55" s="104"/>
      <c r="C55" s="611"/>
      <c r="D55" s="601"/>
      <c r="E55" s="601"/>
      <c r="F55" s="601"/>
      <c r="G55" s="601"/>
      <c r="H55" s="601"/>
      <c r="I55" s="601"/>
      <c r="J55" s="601"/>
      <c r="K55" s="601"/>
      <c r="L55" s="612"/>
      <c r="M55" s="104"/>
      <c r="N55" s="103"/>
      <c r="O55" s="104"/>
      <c r="P55" s="104"/>
      <c r="Q55" s="104"/>
      <c r="R55" s="104"/>
      <c r="S55" s="104"/>
      <c r="T55" s="104"/>
      <c r="U55" s="104"/>
      <c r="V55" s="104"/>
      <c r="W55" s="104"/>
      <c r="X55" s="104"/>
      <c r="Y55" s="104"/>
      <c r="Z55" s="104"/>
    </row>
    <row r="56" spans="1:26" ht="15.75" customHeight="1">
      <c r="A56" s="103"/>
      <c r="B56" s="104"/>
      <c r="C56" s="115" t="s">
        <v>148</v>
      </c>
      <c r="D56" s="5">
        <f>D54+1</f>
        <v>38</v>
      </c>
      <c r="E56" s="613" t="s">
        <v>149</v>
      </c>
      <c r="F56" s="607"/>
      <c r="G56" s="607"/>
      <c r="H56" s="610"/>
      <c r="I56" s="5" t="s">
        <v>57</v>
      </c>
      <c r="J56" s="609"/>
      <c r="K56" s="610"/>
      <c r="L56" s="626"/>
      <c r="M56" s="104"/>
      <c r="N56" s="103"/>
      <c r="O56" s="104"/>
      <c r="P56" s="104"/>
      <c r="Q56" s="104"/>
      <c r="R56" s="104"/>
      <c r="S56" s="104"/>
      <c r="T56" s="104"/>
      <c r="U56" s="104"/>
      <c r="V56" s="104"/>
      <c r="W56" s="104"/>
      <c r="X56" s="104"/>
      <c r="Y56" s="104"/>
      <c r="Z56" s="104"/>
    </row>
    <row r="57" spans="1:26" ht="15.75" customHeight="1">
      <c r="A57" s="103"/>
      <c r="B57" s="104"/>
      <c r="C57" s="648" t="s">
        <v>150</v>
      </c>
      <c r="D57" s="6">
        <f t="shared" ref="D57:D63" si="3">+D56+1</f>
        <v>39</v>
      </c>
      <c r="E57" s="619" t="s">
        <v>151</v>
      </c>
      <c r="F57" s="615"/>
      <c r="G57" s="615"/>
      <c r="H57" s="616"/>
      <c r="I57" s="6" t="s">
        <v>57</v>
      </c>
      <c r="J57" s="625"/>
      <c r="K57" s="616"/>
      <c r="L57" s="627"/>
      <c r="M57" s="104"/>
      <c r="N57" s="103"/>
      <c r="O57" s="104"/>
      <c r="P57" s="104"/>
      <c r="Q57" s="104"/>
      <c r="R57" s="104"/>
      <c r="S57" s="104"/>
      <c r="T57" s="104"/>
      <c r="U57" s="104"/>
      <c r="V57" s="104"/>
      <c r="W57" s="104"/>
      <c r="X57" s="104"/>
      <c r="Y57" s="104"/>
      <c r="Z57" s="104"/>
    </row>
    <row r="58" spans="1:26" ht="15.75" customHeight="1">
      <c r="A58" s="103"/>
      <c r="B58" s="104"/>
      <c r="C58" s="621"/>
      <c r="D58" s="6">
        <f t="shared" si="3"/>
        <v>40</v>
      </c>
      <c r="E58" s="619" t="s">
        <v>152</v>
      </c>
      <c r="F58" s="615"/>
      <c r="G58" s="615"/>
      <c r="H58" s="616"/>
      <c r="I58" s="6" t="s">
        <v>57</v>
      </c>
      <c r="J58" s="625"/>
      <c r="K58" s="616"/>
      <c r="L58" s="627"/>
      <c r="M58" s="104"/>
      <c r="N58" s="103"/>
      <c r="O58" s="104"/>
      <c r="P58" s="104"/>
      <c r="Q58" s="104"/>
      <c r="R58" s="104"/>
      <c r="S58" s="104"/>
      <c r="T58" s="104"/>
      <c r="U58" s="104"/>
      <c r="V58" s="104"/>
      <c r="W58" s="104"/>
      <c r="X58" s="104"/>
      <c r="Y58" s="104"/>
      <c r="Z58" s="104"/>
    </row>
    <row r="59" spans="1:26" ht="15.75" customHeight="1">
      <c r="A59" s="103"/>
      <c r="B59" s="104"/>
      <c r="C59" s="621"/>
      <c r="D59" s="6">
        <f t="shared" si="3"/>
        <v>41</v>
      </c>
      <c r="E59" s="619" t="s">
        <v>153</v>
      </c>
      <c r="F59" s="615"/>
      <c r="G59" s="615"/>
      <c r="H59" s="616"/>
      <c r="I59" s="6" t="s">
        <v>57</v>
      </c>
      <c r="J59" s="625"/>
      <c r="K59" s="616"/>
      <c r="L59" s="627"/>
      <c r="M59" s="104"/>
      <c r="N59" s="103"/>
      <c r="O59" s="104"/>
      <c r="P59" s="104"/>
      <c r="Q59" s="104"/>
      <c r="R59" s="104"/>
      <c r="S59" s="104"/>
      <c r="T59" s="104"/>
      <c r="U59" s="104"/>
      <c r="V59" s="104"/>
      <c r="W59" s="104"/>
      <c r="X59" s="104"/>
      <c r="Y59" s="104"/>
      <c r="Z59" s="104"/>
    </row>
    <row r="60" spans="1:26" ht="15.75" customHeight="1">
      <c r="A60" s="103"/>
      <c r="B60" s="104"/>
      <c r="C60" s="621"/>
      <c r="D60" s="6">
        <f t="shared" si="3"/>
        <v>42</v>
      </c>
      <c r="E60" s="619" t="s">
        <v>154</v>
      </c>
      <c r="F60" s="615"/>
      <c r="G60" s="615"/>
      <c r="H60" s="616"/>
      <c r="I60" s="6" t="s">
        <v>57</v>
      </c>
      <c r="J60" s="649"/>
      <c r="K60" s="616"/>
      <c r="L60" s="627"/>
      <c r="M60" s="104"/>
      <c r="N60" s="103"/>
      <c r="O60" s="104"/>
      <c r="P60" s="104"/>
      <c r="Q60" s="104"/>
      <c r="R60" s="104"/>
      <c r="S60" s="104"/>
      <c r="T60" s="104"/>
      <c r="U60" s="104"/>
      <c r="V60" s="104"/>
      <c r="W60" s="104"/>
      <c r="X60" s="104"/>
      <c r="Y60" s="104"/>
      <c r="Z60" s="104"/>
    </row>
    <row r="61" spans="1:26" ht="15.75" customHeight="1">
      <c r="A61" s="103"/>
      <c r="B61" s="104"/>
      <c r="C61" s="621"/>
      <c r="D61" s="6">
        <f t="shared" si="3"/>
        <v>43</v>
      </c>
      <c r="E61" s="619" t="s">
        <v>155</v>
      </c>
      <c r="F61" s="615"/>
      <c r="G61" s="615"/>
      <c r="H61" s="616"/>
      <c r="I61" s="6" t="s">
        <v>57</v>
      </c>
      <c r="J61" s="625">
        <f>+'Gastos 606'!E6</f>
        <v>0</v>
      </c>
      <c r="K61" s="616"/>
      <c r="L61" s="627"/>
      <c r="M61" s="104"/>
      <c r="N61" s="103"/>
      <c r="O61" s="104"/>
      <c r="P61" s="104"/>
      <c r="Q61" s="104"/>
      <c r="R61" s="104"/>
      <c r="S61" s="104"/>
      <c r="T61" s="104"/>
      <c r="U61" s="104"/>
      <c r="V61" s="104"/>
      <c r="W61" s="104"/>
      <c r="X61" s="104"/>
      <c r="Y61" s="104"/>
      <c r="Z61" s="104"/>
    </row>
    <row r="62" spans="1:26" ht="15.75" customHeight="1">
      <c r="A62" s="103"/>
      <c r="B62" s="104"/>
      <c r="C62" s="621"/>
      <c r="D62" s="6">
        <f t="shared" si="3"/>
        <v>44</v>
      </c>
      <c r="E62" s="619" t="s">
        <v>156</v>
      </c>
      <c r="F62" s="615"/>
      <c r="G62" s="615"/>
      <c r="H62" s="616"/>
      <c r="I62" s="6" t="s">
        <v>57</v>
      </c>
      <c r="J62" s="625"/>
      <c r="K62" s="616"/>
      <c r="L62" s="636"/>
      <c r="M62" s="104"/>
      <c r="N62" s="103"/>
      <c r="O62" s="104"/>
      <c r="P62" s="104"/>
      <c r="Q62" s="104"/>
      <c r="R62" s="104"/>
      <c r="S62" s="104"/>
      <c r="T62" s="104"/>
      <c r="U62" s="104"/>
      <c r="V62" s="104"/>
      <c r="W62" s="104"/>
      <c r="X62" s="104"/>
      <c r="Y62" s="104"/>
      <c r="Z62" s="104"/>
    </row>
    <row r="63" spans="1:26" ht="15.75" customHeight="1">
      <c r="A63" s="103"/>
      <c r="B63" s="104"/>
      <c r="C63" s="622"/>
      <c r="D63" s="7">
        <f t="shared" si="3"/>
        <v>45</v>
      </c>
      <c r="E63" s="644" t="s">
        <v>157</v>
      </c>
      <c r="F63" s="632"/>
      <c r="G63" s="632"/>
      <c r="H63" s="632"/>
      <c r="I63" s="632"/>
      <c r="J63" s="633"/>
      <c r="K63" s="8" t="s">
        <v>52</v>
      </c>
      <c r="L63" s="14">
        <f>SUM(J56:K62)</f>
        <v>0</v>
      </c>
      <c r="M63" s="104"/>
      <c r="N63" s="103"/>
      <c r="O63" s="104"/>
      <c r="P63" s="104"/>
      <c r="Q63" s="104"/>
      <c r="R63" s="104"/>
      <c r="S63" s="104"/>
      <c r="T63" s="104"/>
      <c r="U63" s="104"/>
      <c r="V63" s="104"/>
      <c r="W63" s="104"/>
      <c r="X63" s="104"/>
      <c r="Y63" s="104"/>
      <c r="Z63" s="104"/>
    </row>
    <row r="64" spans="1:26" ht="4.5" customHeight="1">
      <c r="A64" s="103"/>
      <c r="B64" s="104"/>
      <c r="C64" s="611"/>
      <c r="D64" s="601"/>
      <c r="E64" s="601"/>
      <c r="F64" s="601"/>
      <c r="G64" s="601"/>
      <c r="H64" s="601"/>
      <c r="I64" s="601"/>
      <c r="J64" s="601"/>
      <c r="K64" s="601"/>
      <c r="L64" s="612"/>
      <c r="M64" s="104"/>
      <c r="N64" s="103"/>
      <c r="O64" s="104"/>
      <c r="P64" s="104"/>
      <c r="Q64" s="104"/>
      <c r="R64" s="104"/>
      <c r="S64" s="104"/>
      <c r="T64" s="104"/>
      <c r="U64" s="104"/>
      <c r="V64" s="104"/>
      <c r="W64" s="104"/>
      <c r="X64" s="104"/>
      <c r="Y64" s="104"/>
      <c r="Z64" s="104"/>
    </row>
    <row r="65" spans="1:26" ht="21" customHeight="1">
      <c r="A65" s="103"/>
      <c r="B65" s="104"/>
      <c r="C65" s="642" t="s">
        <v>158</v>
      </c>
      <c r="D65" s="5">
        <f>+D63+1</f>
        <v>46</v>
      </c>
      <c r="E65" s="613" t="s">
        <v>159</v>
      </c>
      <c r="F65" s="607"/>
      <c r="G65" s="607"/>
      <c r="H65" s="610"/>
      <c r="I65" s="5" t="s">
        <v>57</v>
      </c>
      <c r="J65" s="609"/>
      <c r="K65" s="610"/>
      <c r="L65" s="626"/>
      <c r="M65" s="104"/>
      <c r="N65" s="103"/>
      <c r="O65" s="104"/>
      <c r="P65" s="104"/>
      <c r="Q65" s="104"/>
      <c r="R65" s="104"/>
      <c r="S65" s="104"/>
      <c r="T65" s="104"/>
      <c r="U65" s="104"/>
      <c r="V65" s="104"/>
      <c r="W65" s="104"/>
      <c r="X65" s="104"/>
      <c r="Y65" s="104"/>
      <c r="Z65" s="104"/>
    </row>
    <row r="66" spans="1:26" ht="15.75" customHeight="1">
      <c r="A66" s="103"/>
      <c r="B66" s="104"/>
      <c r="C66" s="621"/>
      <c r="D66" s="6">
        <f>+D65+1</f>
        <v>47</v>
      </c>
      <c r="E66" s="619" t="s">
        <v>160</v>
      </c>
      <c r="F66" s="615"/>
      <c r="G66" s="615"/>
      <c r="H66" s="616"/>
      <c r="I66" s="6" t="s">
        <v>57</v>
      </c>
      <c r="J66" s="625"/>
      <c r="K66" s="616"/>
      <c r="L66" s="627"/>
      <c r="M66" s="104"/>
      <c r="N66" s="103"/>
      <c r="O66" s="104"/>
      <c r="P66" s="104"/>
      <c r="Q66" s="104"/>
      <c r="R66" s="104"/>
      <c r="S66" s="104"/>
      <c r="T66" s="104"/>
      <c r="U66" s="104"/>
      <c r="V66" s="104"/>
      <c r="W66" s="104"/>
      <c r="X66" s="104"/>
      <c r="Y66" s="104"/>
      <c r="Z66" s="104"/>
    </row>
    <row r="67" spans="1:26" ht="15.75" customHeight="1">
      <c r="A67" s="103"/>
      <c r="B67" s="104"/>
      <c r="C67" s="621"/>
      <c r="D67" s="6">
        <f>+D66+1</f>
        <v>48</v>
      </c>
      <c r="E67" s="619" t="s">
        <v>161</v>
      </c>
      <c r="F67" s="615"/>
      <c r="G67" s="615"/>
      <c r="H67" s="616"/>
      <c r="I67" s="6" t="s">
        <v>57</v>
      </c>
      <c r="J67" s="625"/>
      <c r="K67" s="616"/>
      <c r="L67" s="627"/>
      <c r="M67" s="104"/>
      <c r="N67" s="103"/>
      <c r="O67" s="104"/>
      <c r="P67" s="104"/>
      <c r="Q67" s="104"/>
      <c r="R67" s="104"/>
      <c r="S67" s="104"/>
      <c r="T67" s="104"/>
      <c r="U67" s="104"/>
      <c r="V67" s="104"/>
      <c r="W67" s="104"/>
      <c r="X67" s="104"/>
      <c r="Y67" s="104"/>
      <c r="Z67" s="104"/>
    </row>
    <row r="68" spans="1:26" ht="15.75" customHeight="1">
      <c r="A68" s="103"/>
      <c r="B68" s="104"/>
      <c r="C68" s="621"/>
      <c r="D68" s="6">
        <f>+D67+1</f>
        <v>49</v>
      </c>
      <c r="E68" s="619" t="s">
        <v>162</v>
      </c>
      <c r="F68" s="615"/>
      <c r="G68" s="615"/>
      <c r="H68" s="616"/>
      <c r="I68" s="6" t="s">
        <v>57</v>
      </c>
      <c r="J68" s="625"/>
      <c r="K68" s="616"/>
      <c r="L68" s="627"/>
      <c r="M68" s="104"/>
      <c r="N68" s="103"/>
      <c r="O68" s="104"/>
      <c r="P68" s="104"/>
      <c r="Q68" s="104"/>
      <c r="R68" s="104"/>
      <c r="S68" s="104"/>
      <c r="T68" s="104"/>
      <c r="U68" s="104"/>
      <c r="V68" s="104"/>
      <c r="W68" s="104"/>
      <c r="X68" s="104"/>
      <c r="Y68" s="104"/>
      <c r="Z68" s="104"/>
    </row>
    <row r="69" spans="1:26" ht="15.75" customHeight="1">
      <c r="A69" s="103"/>
      <c r="B69" s="104"/>
      <c r="C69" s="621"/>
      <c r="D69" s="6">
        <f>+D68+1</f>
        <v>50</v>
      </c>
      <c r="E69" s="619" t="s">
        <v>163</v>
      </c>
      <c r="F69" s="615"/>
      <c r="G69" s="615"/>
      <c r="H69" s="616"/>
      <c r="I69" s="6" t="s">
        <v>57</v>
      </c>
      <c r="J69" s="625"/>
      <c r="K69" s="616"/>
      <c r="L69" s="636"/>
      <c r="M69" s="104"/>
      <c r="N69" s="103"/>
      <c r="O69" s="104"/>
      <c r="P69" s="104"/>
      <c r="Q69" s="104"/>
      <c r="R69" s="104"/>
      <c r="S69" s="104"/>
      <c r="T69" s="104"/>
      <c r="U69" s="104"/>
      <c r="V69" s="104"/>
      <c r="W69" s="104"/>
      <c r="X69" s="104"/>
      <c r="Y69" s="104"/>
      <c r="Z69" s="104"/>
    </row>
    <row r="70" spans="1:26" ht="15.75" customHeight="1">
      <c r="A70" s="103"/>
      <c r="B70" s="104"/>
      <c r="C70" s="622"/>
      <c r="D70" s="7">
        <f>+D69+1</f>
        <v>51</v>
      </c>
      <c r="E70" s="644" t="s">
        <v>164</v>
      </c>
      <c r="F70" s="632"/>
      <c r="G70" s="632"/>
      <c r="H70" s="632"/>
      <c r="I70" s="632"/>
      <c r="J70" s="633"/>
      <c r="K70" s="8" t="s">
        <v>52</v>
      </c>
      <c r="L70" s="9">
        <f>SUM(J65:K69)</f>
        <v>0</v>
      </c>
      <c r="M70" s="104"/>
      <c r="N70" s="103"/>
      <c r="O70" s="104"/>
      <c r="P70" s="104"/>
      <c r="Q70" s="104"/>
      <c r="R70" s="104"/>
      <c r="S70" s="104"/>
      <c r="T70" s="104"/>
      <c r="U70" s="104"/>
      <c r="V70" s="104"/>
      <c r="W70" s="104"/>
      <c r="X70" s="104"/>
      <c r="Y70" s="104"/>
      <c r="Z70" s="104"/>
    </row>
    <row r="71" spans="1:26" ht="3.75" customHeight="1">
      <c r="A71" s="103"/>
      <c r="B71" s="104"/>
      <c r="C71" s="611"/>
      <c r="D71" s="601"/>
      <c r="E71" s="601"/>
      <c r="F71" s="601"/>
      <c r="G71" s="601"/>
      <c r="H71" s="601"/>
      <c r="I71" s="601"/>
      <c r="J71" s="601"/>
      <c r="K71" s="601"/>
      <c r="L71" s="612"/>
      <c r="M71" s="104"/>
      <c r="N71" s="103"/>
      <c r="O71" s="104"/>
      <c r="P71" s="104"/>
      <c r="Q71" s="104"/>
      <c r="R71" s="104"/>
      <c r="S71" s="104"/>
      <c r="T71" s="104"/>
      <c r="U71" s="104"/>
      <c r="V71" s="104"/>
      <c r="W71" s="104"/>
      <c r="X71" s="104"/>
      <c r="Y71" s="104"/>
      <c r="Z71" s="104"/>
    </row>
    <row r="72" spans="1:26" ht="18.75" customHeight="1">
      <c r="A72" s="103"/>
      <c r="B72" s="104"/>
      <c r="C72" s="657" t="s">
        <v>165</v>
      </c>
      <c r="D72" s="15">
        <f>+D70+1</f>
        <v>52</v>
      </c>
      <c r="E72" s="639" t="s">
        <v>166</v>
      </c>
      <c r="F72" s="607"/>
      <c r="G72" s="607"/>
      <c r="H72" s="610"/>
      <c r="I72" s="15" t="s">
        <v>57</v>
      </c>
      <c r="J72" s="645"/>
      <c r="K72" s="610"/>
      <c r="L72" s="626"/>
      <c r="M72" s="104"/>
      <c r="N72" s="103"/>
      <c r="O72" s="104"/>
      <c r="P72" s="104"/>
      <c r="Q72" s="104"/>
      <c r="R72" s="104"/>
      <c r="S72" s="104"/>
      <c r="T72" s="104"/>
      <c r="U72" s="104"/>
      <c r="V72" s="104"/>
      <c r="W72" s="104"/>
      <c r="X72" s="104"/>
      <c r="Y72" s="104"/>
      <c r="Z72" s="104"/>
    </row>
    <row r="73" spans="1:26" ht="18.75" customHeight="1">
      <c r="A73" s="103"/>
      <c r="B73" s="104"/>
      <c r="C73" s="621"/>
      <c r="D73" s="16">
        <f>+D72+1</f>
        <v>53</v>
      </c>
      <c r="E73" s="650" t="s">
        <v>167</v>
      </c>
      <c r="F73" s="615"/>
      <c r="G73" s="615"/>
      <c r="H73" s="616"/>
      <c r="I73" s="17" t="s">
        <v>57</v>
      </c>
      <c r="J73" s="641"/>
      <c r="K73" s="616"/>
      <c r="L73" s="627"/>
      <c r="M73" s="104"/>
      <c r="N73" s="103"/>
      <c r="O73" s="104"/>
      <c r="P73" s="104"/>
      <c r="Q73" s="104"/>
      <c r="R73" s="104"/>
      <c r="S73" s="104"/>
      <c r="T73" s="104"/>
      <c r="U73" s="104"/>
      <c r="V73" s="104"/>
      <c r="W73" s="104"/>
      <c r="X73" s="104"/>
      <c r="Y73" s="104"/>
      <c r="Z73" s="104"/>
    </row>
    <row r="74" spans="1:26" ht="18.75" customHeight="1">
      <c r="A74" s="103"/>
      <c r="B74" s="104"/>
      <c r="C74" s="621"/>
      <c r="D74" s="17">
        <f>+D73+1</f>
        <v>54</v>
      </c>
      <c r="E74" s="640" t="s">
        <v>168</v>
      </c>
      <c r="F74" s="615"/>
      <c r="G74" s="615"/>
      <c r="H74" s="616"/>
      <c r="I74" s="17" t="s">
        <v>57</v>
      </c>
      <c r="J74" s="646"/>
      <c r="K74" s="615"/>
      <c r="L74" s="636"/>
      <c r="M74" s="104"/>
      <c r="N74" s="103"/>
      <c r="O74" s="104"/>
      <c r="P74" s="104"/>
      <c r="Q74" s="104"/>
      <c r="R74" s="104"/>
      <c r="S74" s="104"/>
      <c r="T74" s="104"/>
      <c r="U74" s="104"/>
      <c r="V74" s="104"/>
      <c r="W74" s="104"/>
      <c r="X74" s="104"/>
      <c r="Y74" s="104"/>
      <c r="Z74" s="104"/>
    </row>
    <row r="75" spans="1:26" ht="18.75" customHeight="1">
      <c r="A75" s="103"/>
      <c r="B75" s="104"/>
      <c r="C75" s="622"/>
      <c r="D75" s="18">
        <f>+D74+1</f>
        <v>55</v>
      </c>
      <c r="E75" s="658" t="s">
        <v>169</v>
      </c>
      <c r="F75" s="632"/>
      <c r="G75" s="632"/>
      <c r="H75" s="632"/>
      <c r="I75" s="632"/>
      <c r="J75" s="633"/>
      <c r="K75" s="19" t="s">
        <v>52</v>
      </c>
      <c r="L75" s="9">
        <f>SUM(J72:K74)</f>
        <v>0</v>
      </c>
      <c r="M75" s="104"/>
      <c r="N75" s="103"/>
      <c r="O75" s="104"/>
      <c r="P75" s="104"/>
      <c r="Q75" s="104"/>
      <c r="R75" s="104"/>
      <c r="S75" s="104"/>
      <c r="T75" s="104"/>
      <c r="U75" s="104"/>
      <c r="V75" s="104"/>
      <c r="W75" s="104"/>
      <c r="X75" s="104"/>
      <c r="Y75" s="104"/>
      <c r="Z75" s="104"/>
    </row>
    <row r="76" spans="1:26" ht="7.5" customHeight="1">
      <c r="A76" s="103"/>
      <c r="B76" s="104"/>
      <c r="C76" s="637"/>
      <c r="D76" s="638"/>
      <c r="E76" s="638"/>
      <c r="F76" s="638"/>
      <c r="G76" s="638"/>
      <c r="H76" s="638"/>
      <c r="I76" s="638"/>
      <c r="J76" s="638"/>
      <c r="K76" s="638"/>
      <c r="L76" s="638"/>
      <c r="M76" s="104"/>
      <c r="N76" s="103"/>
      <c r="O76" s="104"/>
      <c r="P76" s="104"/>
      <c r="Q76" s="104"/>
      <c r="R76" s="104"/>
      <c r="S76" s="104"/>
      <c r="T76" s="104"/>
      <c r="U76" s="104"/>
      <c r="V76" s="104"/>
      <c r="W76" s="104"/>
      <c r="X76" s="104"/>
      <c r="Y76" s="104"/>
      <c r="Z76" s="104"/>
    </row>
    <row r="77" spans="1:26" ht="15.75" customHeight="1">
      <c r="A77" s="103"/>
      <c r="B77" s="104"/>
      <c r="C77" s="115" t="s">
        <v>170</v>
      </c>
      <c r="D77" s="5">
        <f>+D75+1</f>
        <v>56</v>
      </c>
      <c r="E77" s="647" t="s">
        <v>171</v>
      </c>
      <c r="F77" s="607"/>
      <c r="G77" s="607"/>
      <c r="H77" s="610"/>
      <c r="I77" s="5" t="s">
        <v>57</v>
      </c>
      <c r="J77" s="609"/>
      <c r="K77" s="610"/>
      <c r="L77" s="626"/>
      <c r="M77" s="104"/>
      <c r="N77" s="103"/>
      <c r="O77" s="104"/>
      <c r="P77" s="104"/>
      <c r="Q77" s="104"/>
      <c r="R77" s="104"/>
      <c r="S77" s="104"/>
      <c r="T77" s="104"/>
      <c r="U77" s="104"/>
      <c r="V77" s="104"/>
      <c r="W77" s="104"/>
      <c r="X77" s="104"/>
      <c r="Y77" s="104"/>
      <c r="Z77" s="104"/>
    </row>
    <row r="78" spans="1:26" ht="15.75" customHeight="1">
      <c r="A78" s="103"/>
      <c r="B78" s="104"/>
      <c r="C78" s="648" t="s">
        <v>172</v>
      </c>
      <c r="D78" s="6">
        <f t="shared" ref="D78:D84" si="4">+D77+1</f>
        <v>57</v>
      </c>
      <c r="E78" s="634" t="s">
        <v>173</v>
      </c>
      <c r="F78" s="615"/>
      <c r="G78" s="615"/>
      <c r="H78" s="616"/>
      <c r="I78" s="6" t="s">
        <v>57</v>
      </c>
      <c r="J78" s="625"/>
      <c r="K78" s="616"/>
      <c r="L78" s="627"/>
      <c r="M78" s="104"/>
      <c r="N78" s="103"/>
      <c r="O78" s="104"/>
      <c r="P78" s="104"/>
      <c r="Q78" s="104"/>
      <c r="R78" s="104"/>
      <c r="S78" s="104"/>
      <c r="T78" s="104"/>
      <c r="U78" s="104"/>
      <c r="V78" s="104"/>
      <c r="W78" s="104"/>
      <c r="X78" s="104"/>
      <c r="Y78" s="104"/>
      <c r="Z78" s="104"/>
    </row>
    <row r="79" spans="1:26" ht="15.75" customHeight="1">
      <c r="A79" s="103"/>
      <c r="B79" s="104"/>
      <c r="C79" s="621"/>
      <c r="D79" s="6">
        <f t="shared" si="4"/>
        <v>58</v>
      </c>
      <c r="E79" s="634" t="s">
        <v>174</v>
      </c>
      <c r="F79" s="615"/>
      <c r="G79" s="615"/>
      <c r="H79" s="616"/>
      <c r="I79" s="6" t="s">
        <v>57</v>
      </c>
      <c r="J79" s="625"/>
      <c r="K79" s="616"/>
      <c r="L79" s="627"/>
      <c r="M79" s="104"/>
      <c r="N79" s="103"/>
      <c r="O79" s="104"/>
      <c r="P79" s="104"/>
      <c r="Q79" s="104"/>
      <c r="R79" s="104"/>
      <c r="S79" s="104"/>
      <c r="T79" s="104"/>
      <c r="U79" s="104"/>
      <c r="V79" s="104"/>
      <c r="W79" s="104"/>
      <c r="X79" s="104"/>
      <c r="Y79" s="104"/>
      <c r="Z79" s="104"/>
    </row>
    <row r="80" spans="1:26" ht="15.75" customHeight="1">
      <c r="A80" s="103"/>
      <c r="B80" s="104"/>
      <c r="C80" s="621"/>
      <c r="D80" s="6">
        <f t="shared" si="4"/>
        <v>59</v>
      </c>
      <c r="E80" s="634" t="s">
        <v>175</v>
      </c>
      <c r="F80" s="615"/>
      <c r="G80" s="615"/>
      <c r="H80" s="616"/>
      <c r="I80" s="6" t="s">
        <v>57</v>
      </c>
      <c r="J80" s="625"/>
      <c r="K80" s="616"/>
      <c r="L80" s="627"/>
      <c r="M80" s="104"/>
      <c r="N80" s="103"/>
      <c r="O80" s="104"/>
      <c r="P80" s="104"/>
      <c r="Q80" s="104"/>
      <c r="R80" s="104"/>
      <c r="S80" s="104"/>
      <c r="T80" s="104"/>
      <c r="U80" s="104"/>
      <c r="V80" s="104"/>
      <c r="W80" s="104"/>
      <c r="X80" s="104"/>
      <c r="Y80" s="104"/>
      <c r="Z80" s="104"/>
    </row>
    <row r="81" spans="1:26" ht="15.75" customHeight="1">
      <c r="A81" s="103"/>
      <c r="B81" s="104"/>
      <c r="C81" s="621"/>
      <c r="D81" s="6">
        <f t="shared" si="4"/>
        <v>60</v>
      </c>
      <c r="E81" s="634" t="s">
        <v>176</v>
      </c>
      <c r="F81" s="615"/>
      <c r="G81" s="615"/>
      <c r="H81" s="616"/>
      <c r="I81" s="6" t="s">
        <v>57</v>
      </c>
      <c r="J81" s="625"/>
      <c r="K81" s="616"/>
      <c r="L81" s="627"/>
      <c r="M81" s="104"/>
      <c r="N81" s="103"/>
      <c r="O81" s="104"/>
      <c r="P81" s="104"/>
      <c r="Q81" s="104"/>
      <c r="R81" s="104"/>
      <c r="S81" s="104"/>
      <c r="T81" s="104"/>
      <c r="U81" s="104"/>
      <c r="V81" s="104"/>
      <c r="W81" s="104"/>
      <c r="X81" s="104"/>
      <c r="Y81" s="104"/>
      <c r="Z81" s="104"/>
    </row>
    <row r="82" spans="1:26" ht="15.75" customHeight="1">
      <c r="A82" s="103"/>
      <c r="B82" s="104"/>
      <c r="C82" s="621"/>
      <c r="D82" s="6">
        <f t="shared" si="4"/>
        <v>61</v>
      </c>
      <c r="E82" s="643" t="s">
        <v>177</v>
      </c>
      <c r="F82" s="615"/>
      <c r="G82" s="615"/>
      <c r="H82" s="616"/>
      <c r="I82" s="6" t="s">
        <v>57</v>
      </c>
      <c r="J82" s="625"/>
      <c r="K82" s="616"/>
      <c r="L82" s="627"/>
      <c r="M82" s="104"/>
      <c r="N82" s="103"/>
      <c r="O82" s="104"/>
      <c r="P82" s="104"/>
      <c r="Q82" s="104"/>
      <c r="R82" s="104"/>
      <c r="S82" s="104"/>
      <c r="T82" s="104"/>
      <c r="U82" s="104"/>
      <c r="V82" s="104"/>
      <c r="W82" s="104"/>
      <c r="X82" s="104"/>
      <c r="Y82" s="104"/>
      <c r="Z82" s="104"/>
    </row>
    <row r="83" spans="1:26" ht="15.75" customHeight="1">
      <c r="A83" s="103"/>
      <c r="B83" s="104"/>
      <c r="C83" s="621"/>
      <c r="D83" s="6">
        <f t="shared" si="4"/>
        <v>62</v>
      </c>
      <c r="E83" s="634" t="s">
        <v>178</v>
      </c>
      <c r="F83" s="615"/>
      <c r="G83" s="615"/>
      <c r="H83" s="616"/>
      <c r="I83" s="6" t="s">
        <v>57</v>
      </c>
      <c r="J83" s="625"/>
      <c r="K83" s="616"/>
      <c r="L83" s="636"/>
      <c r="M83" s="104"/>
      <c r="N83" s="103"/>
      <c r="O83" s="104"/>
      <c r="P83" s="104"/>
      <c r="Q83" s="104"/>
      <c r="R83" s="104"/>
      <c r="S83" s="104"/>
      <c r="T83" s="104"/>
      <c r="U83" s="104"/>
      <c r="V83" s="104"/>
      <c r="W83" s="104"/>
      <c r="X83" s="104"/>
      <c r="Y83" s="104"/>
      <c r="Z83" s="104"/>
    </row>
    <row r="84" spans="1:26" ht="15.75" customHeight="1">
      <c r="A84" s="103"/>
      <c r="B84" s="104"/>
      <c r="C84" s="622"/>
      <c r="D84" s="7">
        <f t="shared" si="4"/>
        <v>63</v>
      </c>
      <c r="E84" s="644" t="s">
        <v>179</v>
      </c>
      <c r="F84" s="632"/>
      <c r="G84" s="632"/>
      <c r="H84" s="632"/>
      <c r="I84" s="632"/>
      <c r="J84" s="633"/>
      <c r="K84" s="8" t="s">
        <v>52</v>
      </c>
      <c r="L84" s="9">
        <f>SUM(J77:K83)</f>
        <v>0</v>
      </c>
      <c r="M84" s="104"/>
      <c r="N84" s="103"/>
      <c r="O84" s="104"/>
      <c r="P84" s="104"/>
      <c r="Q84" s="104"/>
      <c r="R84" s="104"/>
      <c r="S84" s="104"/>
      <c r="T84" s="104"/>
      <c r="U84" s="104"/>
      <c r="V84" s="104"/>
      <c r="W84" s="104"/>
      <c r="X84" s="104"/>
      <c r="Y84" s="104"/>
      <c r="Z84" s="104"/>
    </row>
    <row r="85" spans="1:26" ht="5.25" customHeight="1">
      <c r="A85" s="103"/>
      <c r="B85" s="104"/>
      <c r="C85" s="611"/>
      <c r="D85" s="601"/>
      <c r="E85" s="601"/>
      <c r="F85" s="601"/>
      <c r="G85" s="601"/>
      <c r="H85" s="601"/>
      <c r="I85" s="601"/>
      <c r="J85" s="601"/>
      <c r="K85" s="601"/>
      <c r="L85" s="612"/>
      <c r="M85" s="104"/>
      <c r="N85" s="103"/>
      <c r="O85" s="104"/>
      <c r="P85" s="104"/>
      <c r="Q85" s="104"/>
      <c r="R85" s="104"/>
      <c r="S85" s="104"/>
      <c r="T85" s="104"/>
      <c r="U85" s="104"/>
      <c r="V85" s="104"/>
      <c r="W85" s="104"/>
      <c r="X85" s="104"/>
      <c r="Y85" s="104"/>
      <c r="Z85" s="104"/>
    </row>
    <row r="86" spans="1:26" ht="22.5" customHeight="1">
      <c r="A86" s="103"/>
      <c r="B86" s="104"/>
      <c r="C86" s="660" t="s">
        <v>180</v>
      </c>
      <c r="D86" s="15">
        <f>+D84+1</f>
        <v>64</v>
      </c>
      <c r="E86" s="639" t="s">
        <v>181</v>
      </c>
      <c r="F86" s="607"/>
      <c r="G86" s="607"/>
      <c r="H86" s="610"/>
      <c r="I86" s="15" t="s">
        <v>57</v>
      </c>
      <c r="J86" s="645"/>
      <c r="K86" s="610"/>
      <c r="L86" s="659"/>
      <c r="M86" s="104"/>
      <c r="N86" s="103"/>
      <c r="O86" s="104"/>
      <c r="P86" s="104"/>
      <c r="Q86" s="104"/>
      <c r="R86" s="104"/>
      <c r="S86" s="104"/>
      <c r="T86" s="104"/>
      <c r="U86" s="104"/>
      <c r="V86" s="104"/>
      <c r="W86" s="104"/>
      <c r="X86" s="104"/>
      <c r="Y86" s="104"/>
      <c r="Z86" s="104"/>
    </row>
    <row r="87" spans="1:26" ht="22.5" customHeight="1">
      <c r="A87" s="103"/>
      <c r="B87" s="104"/>
      <c r="C87" s="621"/>
      <c r="D87" s="17">
        <f>D86+1</f>
        <v>65</v>
      </c>
      <c r="E87" s="640" t="s">
        <v>182</v>
      </c>
      <c r="F87" s="615"/>
      <c r="G87" s="615"/>
      <c r="H87" s="616"/>
      <c r="I87" s="17" t="s">
        <v>57</v>
      </c>
      <c r="J87" s="661">
        <f>+'Gastos 606'!E7</f>
        <v>0</v>
      </c>
      <c r="K87" s="624"/>
      <c r="L87" s="636"/>
      <c r="M87" s="104"/>
      <c r="N87" s="103"/>
      <c r="O87" s="104"/>
      <c r="P87" s="104"/>
      <c r="Q87" s="104"/>
      <c r="R87" s="104"/>
      <c r="S87" s="104"/>
      <c r="T87" s="104"/>
      <c r="U87" s="104"/>
      <c r="V87" s="104"/>
      <c r="W87" s="104"/>
      <c r="X87" s="104"/>
      <c r="Y87" s="104"/>
      <c r="Z87" s="104"/>
    </row>
    <row r="88" spans="1:26" ht="22.5" customHeight="1">
      <c r="A88" s="103"/>
      <c r="B88" s="104"/>
      <c r="C88" s="622"/>
      <c r="D88" s="18">
        <f>+D87+1</f>
        <v>66</v>
      </c>
      <c r="E88" s="655" t="s">
        <v>183</v>
      </c>
      <c r="F88" s="632"/>
      <c r="G88" s="632"/>
      <c r="H88" s="632"/>
      <c r="I88" s="632"/>
      <c r="J88" s="633"/>
      <c r="K88" s="19" t="s">
        <v>52</v>
      </c>
      <c r="L88" s="20">
        <f>SUM(J86:K87)</f>
        <v>0</v>
      </c>
      <c r="M88" s="104"/>
      <c r="N88" s="103"/>
      <c r="O88" s="104"/>
      <c r="P88" s="104"/>
      <c r="Q88" s="104"/>
      <c r="R88" s="104"/>
      <c r="S88" s="104"/>
      <c r="T88" s="104"/>
      <c r="U88" s="104"/>
      <c r="V88" s="104"/>
      <c r="W88" s="104"/>
      <c r="X88" s="104"/>
      <c r="Y88" s="104"/>
      <c r="Z88" s="104"/>
    </row>
    <row r="89" spans="1:26" ht="8.25" customHeight="1">
      <c r="A89" s="103"/>
      <c r="B89" s="104"/>
      <c r="C89" s="611"/>
      <c r="D89" s="601"/>
      <c r="E89" s="601"/>
      <c r="F89" s="601"/>
      <c r="G89" s="601"/>
      <c r="H89" s="601"/>
      <c r="I89" s="601"/>
      <c r="J89" s="601"/>
      <c r="K89" s="601"/>
      <c r="L89" s="601"/>
      <c r="M89" s="104"/>
      <c r="N89" s="103"/>
      <c r="O89" s="104"/>
      <c r="P89" s="104"/>
      <c r="Q89" s="104"/>
      <c r="R89" s="104"/>
      <c r="S89" s="104"/>
      <c r="T89" s="104"/>
      <c r="U89" s="104"/>
      <c r="V89" s="104"/>
      <c r="W89" s="104"/>
      <c r="X89" s="104"/>
      <c r="Y89" s="104"/>
      <c r="Z89" s="104"/>
    </row>
    <row r="90" spans="1:26" ht="15.75" customHeight="1">
      <c r="A90" s="103"/>
      <c r="B90" s="104"/>
      <c r="C90" s="21">
        <f>+D88+1</f>
        <v>67</v>
      </c>
      <c r="D90" s="654" t="s">
        <v>184</v>
      </c>
      <c r="E90" s="638"/>
      <c r="F90" s="638"/>
      <c r="G90" s="638"/>
      <c r="H90" s="638"/>
      <c r="I90" s="638"/>
      <c r="J90" s="652"/>
      <c r="K90" s="22" t="s">
        <v>52</v>
      </c>
      <c r="L90" s="23">
        <f>+L27-L34-L42-L52-L54-L63-L70-L75-L84-L88</f>
        <v>0</v>
      </c>
      <c r="M90" s="104"/>
      <c r="N90" s="103"/>
      <c r="O90" s="104"/>
      <c r="P90" s="104"/>
      <c r="Q90" s="104"/>
      <c r="R90" s="104"/>
      <c r="S90" s="104"/>
      <c r="T90" s="104"/>
      <c r="U90" s="104"/>
      <c r="V90" s="104"/>
      <c r="W90" s="104"/>
      <c r="X90" s="104"/>
      <c r="Y90" s="104"/>
      <c r="Z90" s="104"/>
    </row>
    <row r="91" spans="1:26" ht="6" customHeight="1">
      <c r="A91" s="103"/>
      <c r="B91" s="104"/>
      <c r="C91" s="193"/>
      <c r="D91" s="106"/>
      <c r="E91" s="105"/>
      <c r="F91" s="105"/>
      <c r="G91" s="105"/>
      <c r="H91" s="105"/>
      <c r="I91" s="104"/>
      <c r="J91" s="104"/>
      <c r="K91" s="106"/>
      <c r="L91" s="107"/>
      <c r="M91" s="104"/>
      <c r="N91" s="103"/>
      <c r="O91" s="104"/>
      <c r="P91" s="104"/>
      <c r="Q91" s="104"/>
      <c r="R91" s="104"/>
      <c r="S91" s="104"/>
      <c r="T91" s="104"/>
      <c r="U91" s="104"/>
      <c r="V91" s="104"/>
      <c r="W91" s="104"/>
      <c r="X91" s="104"/>
      <c r="Y91" s="104"/>
      <c r="Z91" s="104"/>
    </row>
    <row r="92" spans="1:26" ht="7.5" customHeight="1">
      <c r="A92" s="103"/>
      <c r="B92" s="103"/>
      <c r="C92" s="103"/>
      <c r="D92" s="103"/>
      <c r="E92" s="103"/>
      <c r="F92" s="103"/>
      <c r="G92" s="103"/>
      <c r="H92" s="103"/>
      <c r="I92" s="103"/>
      <c r="J92" s="103"/>
      <c r="K92" s="103"/>
      <c r="L92" s="103"/>
      <c r="M92" s="103"/>
      <c r="N92" s="103"/>
      <c r="O92" s="104"/>
      <c r="P92" s="104"/>
      <c r="Q92" s="104"/>
      <c r="R92" s="104"/>
      <c r="S92" s="104"/>
      <c r="T92" s="104"/>
      <c r="U92" s="104"/>
      <c r="V92" s="104"/>
      <c r="W92" s="104"/>
      <c r="X92" s="104"/>
      <c r="Y92" s="104"/>
      <c r="Z92" s="104"/>
    </row>
    <row r="93" spans="1:26" ht="15.75" hidden="1" customHeight="1">
      <c r="A93" s="104"/>
      <c r="B93" s="104"/>
      <c r="C93" s="193"/>
      <c r="D93" s="106"/>
      <c r="E93" s="105"/>
      <c r="F93" s="105"/>
      <c r="G93" s="105"/>
      <c r="H93" s="105"/>
      <c r="I93" s="104"/>
      <c r="J93" s="104"/>
      <c r="K93" s="106"/>
      <c r="L93" s="107"/>
      <c r="M93" s="104"/>
      <c r="N93" s="104"/>
      <c r="O93" s="104"/>
      <c r="P93" s="104"/>
      <c r="Q93" s="104"/>
      <c r="R93" s="104"/>
      <c r="S93" s="104"/>
      <c r="T93" s="104"/>
      <c r="U93" s="104"/>
      <c r="V93" s="104"/>
      <c r="W93" s="104"/>
      <c r="X93" s="104"/>
      <c r="Y93" s="104"/>
      <c r="Z93" s="104"/>
    </row>
    <row r="94" spans="1:26" ht="15.75" hidden="1" customHeight="1">
      <c r="A94" s="104"/>
      <c r="B94" s="104"/>
      <c r="C94" s="193"/>
      <c r="D94" s="106"/>
      <c r="E94" s="105"/>
      <c r="F94" s="105"/>
      <c r="G94" s="105"/>
      <c r="H94" s="105"/>
      <c r="I94" s="104"/>
      <c r="J94" s="104"/>
      <c r="K94" s="106"/>
      <c r="L94" s="107"/>
      <c r="M94" s="104"/>
      <c r="N94" s="104"/>
      <c r="O94" s="104"/>
      <c r="P94" s="104"/>
      <c r="Q94" s="104"/>
      <c r="R94" s="104"/>
      <c r="S94" s="104"/>
      <c r="T94" s="104"/>
      <c r="U94" s="104"/>
      <c r="V94" s="104"/>
      <c r="W94" s="104"/>
      <c r="X94" s="104"/>
      <c r="Y94" s="104"/>
      <c r="Z94" s="104"/>
    </row>
    <row r="95" spans="1:26" ht="15.75" hidden="1" customHeight="1">
      <c r="A95" s="104"/>
      <c r="B95" s="104"/>
      <c r="C95" s="193"/>
      <c r="D95" s="106"/>
      <c r="E95" s="105"/>
      <c r="F95" s="105"/>
      <c r="G95" s="105"/>
      <c r="H95" s="105"/>
      <c r="I95" s="104"/>
      <c r="J95" s="104"/>
      <c r="K95" s="106"/>
      <c r="L95" s="107"/>
      <c r="M95" s="104"/>
      <c r="N95" s="104"/>
      <c r="O95" s="104"/>
      <c r="P95" s="104"/>
      <c r="Q95" s="104"/>
      <c r="R95" s="104"/>
      <c r="S95" s="104"/>
      <c r="T95" s="104"/>
      <c r="U95" s="104"/>
      <c r="V95" s="104"/>
      <c r="W95" s="104"/>
      <c r="X95" s="104"/>
      <c r="Y95" s="104"/>
      <c r="Z95" s="104"/>
    </row>
    <row r="96" spans="1:26" ht="15.75" hidden="1" customHeight="1">
      <c r="A96" s="104"/>
      <c r="B96" s="104"/>
      <c r="C96" s="193"/>
      <c r="D96" s="106"/>
      <c r="E96" s="105"/>
      <c r="F96" s="105"/>
      <c r="G96" s="105"/>
      <c r="H96" s="105"/>
      <c r="I96" s="104"/>
      <c r="J96" s="104"/>
      <c r="K96" s="106"/>
      <c r="L96" s="107"/>
      <c r="M96" s="104"/>
      <c r="N96" s="104"/>
      <c r="O96" s="104"/>
      <c r="P96" s="104"/>
      <c r="Q96" s="104"/>
      <c r="R96" s="104"/>
      <c r="S96" s="104"/>
      <c r="T96" s="104"/>
      <c r="U96" s="104"/>
      <c r="V96" s="104"/>
      <c r="W96" s="104"/>
      <c r="X96" s="104"/>
      <c r="Y96" s="104"/>
      <c r="Z96" s="104"/>
    </row>
    <row r="97" spans="1:26" ht="15.75" hidden="1" customHeight="1">
      <c r="A97" s="104"/>
      <c r="B97" s="104"/>
      <c r="C97" s="193"/>
      <c r="D97" s="106"/>
      <c r="E97" s="105"/>
      <c r="F97" s="105"/>
      <c r="G97" s="105"/>
      <c r="H97" s="105"/>
      <c r="I97" s="104"/>
      <c r="J97" s="104"/>
      <c r="K97" s="106"/>
      <c r="L97" s="107"/>
      <c r="M97" s="104"/>
      <c r="N97" s="104"/>
      <c r="O97" s="104"/>
      <c r="P97" s="104"/>
      <c r="Q97" s="104"/>
      <c r="R97" s="104"/>
      <c r="S97" s="104"/>
      <c r="T97" s="104"/>
      <c r="U97" s="104"/>
      <c r="V97" s="104"/>
      <c r="W97" s="104"/>
      <c r="X97" s="104"/>
      <c r="Y97" s="104"/>
      <c r="Z97" s="104"/>
    </row>
    <row r="98" spans="1:26" ht="15.75" hidden="1" customHeight="1">
      <c r="A98" s="104"/>
      <c r="B98" s="104"/>
      <c r="C98" s="193"/>
      <c r="D98" s="106"/>
      <c r="E98" s="105"/>
      <c r="F98" s="105"/>
      <c r="G98" s="105"/>
      <c r="H98" s="105"/>
      <c r="I98" s="104"/>
      <c r="J98" s="104"/>
      <c r="K98" s="106"/>
      <c r="L98" s="107"/>
      <c r="M98" s="104"/>
      <c r="N98" s="104"/>
      <c r="O98" s="104"/>
      <c r="P98" s="104"/>
      <c r="Q98" s="104"/>
      <c r="R98" s="104"/>
      <c r="S98" s="104"/>
      <c r="T98" s="104"/>
      <c r="U98" s="104"/>
      <c r="V98" s="104"/>
      <c r="W98" s="104"/>
      <c r="X98" s="104"/>
      <c r="Y98" s="104"/>
      <c r="Z98" s="104"/>
    </row>
    <row r="99" spans="1:26" ht="15.75" hidden="1" customHeight="1">
      <c r="A99" s="104"/>
      <c r="B99" s="104"/>
      <c r="C99" s="193"/>
      <c r="D99" s="106"/>
      <c r="E99" s="105"/>
      <c r="F99" s="105"/>
      <c r="G99" s="105"/>
      <c r="H99" s="105"/>
      <c r="I99" s="104"/>
      <c r="J99" s="104"/>
      <c r="K99" s="106"/>
      <c r="L99" s="107"/>
      <c r="M99" s="104"/>
      <c r="N99" s="104"/>
      <c r="O99" s="104"/>
      <c r="P99" s="104"/>
      <c r="Q99" s="104"/>
      <c r="R99" s="104"/>
      <c r="S99" s="104"/>
      <c r="T99" s="104"/>
      <c r="U99" s="104"/>
      <c r="V99" s="104"/>
      <c r="W99" s="104"/>
      <c r="X99" s="104"/>
      <c r="Y99" s="104"/>
      <c r="Z99" s="104"/>
    </row>
    <row r="100" spans="1:26" ht="15.75" hidden="1" customHeight="1">
      <c r="A100" s="104"/>
      <c r="B100" s="104"/>
      <c r="C100" s="193"/>
      <c r="D100" s="104"/>
      <c r="E100" s="105"/>
      <c r="F100" s="105"/>
      <c r="G100" s="105"/>
      <c r="H100" s="105"/>
      <c r="I100" s="104"/>
      <c r="J100" s="104"/>
      <c r="K100" s="106"/>
      <c r="L100" s="107"/>
      <c r="M100" s="104"/>
      <c r="N100" s="104"/>
      <c r="O100" s="104"/>
      <c r="P100" s="104"/>
      <c r="Q100" s="104"/>
      <c r="R100" s="104"/>
      <c r="S100" s="104"/>
      <c r="T100" s="104"/>
      <c r="U100" s="104"/>
      <c r="V100" s="104"/>
      <c r="W100" s="104"/>
      <c r="X100" s="104"/>
      <c r="Y100" s="104"/>
      <c r="Z100" s="104"/>
    </row>
    <row r="101" spans="1:26" ht="15.75" hidden="1" customHeight="1">
      <c r="A101" s="104"/>
      <c r="B101" s="104"/>
      <c r="C101" s="193"/>
      <c r="D101" s="104"/>
      <c r="E101" s="105"/>
      <c r="F101" s="105"/>
      <c r="G101" s="105"/>
      <c r="H101" s="105"/>
      <c r="I101" s="104"/>
      <c r="J101" s="104"/>
      <c r="K101" s="106"/>
      <c r="L101" s="107"/>
      <c r="M101" s="104"/>
      <c r="N101" s="104"/>
      <c r="O101" s="104"/>
      <c r="P101" s="104"/>
      <c r="Q101" s="104"/>
      <c r="R101" s="104"/>
      <c r="S101" s="104"/>
      <c r="T101" s="104"/>
      <c r="U101" s="104"/>
      <c r="V101" s="104"/>
      <c r="W101" s="104"/>
      <c r="X101" s="104"/>
      <c r="Y101" s="104"/>
      <c r="Z101" s="104"/>
    </row>
    <row r="102" spans="1:26" ht="15.75" hidden="1" customHeight="1">
      <c r="A102" s="104"/>
      <c r="B102" s="104"/>
      <c r="C102" s="193"/>
      <c r="D102" s="104"/>
      <c r="E102" s="105"/>
      <c r="F102" s="105"/>
      <c r="G102" s="105"/>
      <c r="H102" s="105"/>
      <c r="I102" s="104"/>
      <c r="J102" s="104"/>
      <c r="K102" s="106"/>
      <c r="L102" s="107"/>
      <c r="M102" s="104"/>
      <c r="N102" s="104"/>
      <c r="O102" s="104"/>
      <c r="P102" s="104"/>
      <c r="Q102" s="104"/>
      <c r="R102" s="104"/>
      <c r="S102" s="104"/>
      <c r="T102" s="104"/>
      <c r="U102" s="104"/>
      <c r="V102" s="104"/>
      <c r="W102" s="104"/>
      <c r="X102" s="104"/>
      <c r="Y102" s="104"/>
      <c r="Z102" s="104"/>
    </row>
    <row r="103" spans="1:26" ht="15.75" hidden="1" customHeight="1">
      <c r="A103" s="104"/>
      <c r="B103" s="104"/>
      <c r="C103" s="193"/>
      <c r="D103" s="104"/>
      <c r="E103" s="105"/>
      <c r="F103" s="105"/>
      <c r="G103" s="105"/>
      <c r="H103" s="105"/>
      <c r="I103" s="104"/>
      <c r="J103" s="104"/>
      <c r="K103" s="106"/>
      <c r="L103" s="107"/>
      <c r="M103" s="104"/>
      <c r="N103" s="104"/>
      <c r="O103" s="104"/>
      <c r="P103" s="104"/>
      <c r="Q103" s="104"/>
      <c r="R103" s="104"/>
      <c r="S103" s="104"/>
      <c r="T103" s="104"/>
      <c r="U103" s="104"/>
      <c r="V103" s="104"/>
      <c r="W103" s="104"/>
      <c r="X103" s="104"/>
      <c r="Y103" s="104"/>
      <c r="Z103" s="104"/>
    </row>
    <row r="104" spans="1:26" ht="15.75" hidden="1" customHeight="1">
      <c r="A104" s="104"/>
      <c r="B104" s="104"/>
      <c r="C104" s="193"/>
      <c r="D104" s="104"/>
      <c r="E104" s="105"/>
      <c r="F104" s="105"/>
      <c r="G104" s="105"/>
      <c r="H104" s="105"/>
      <c r="I104" s="104"/>
      <c r="J104" s="104"/>
      <c r="K104" s="106"/>
      <c r="L104" s="107"/>
      <c r="M104" s="104"/>
      <c r="N104" s="104"/>
      <c r="O104" s="104"/>
      <c r="P104" s="104"/>
      <c r="Q104" s="104"/>
      <c r="R104" s="104"/>
      <c r="S104" s="104"/>
      <c r="T104" s="104"/>
      <c r="U104" s="104"/>
      <c r="V104" s="104"/>
      <c r="W104" s="104"/>
      <c r="X104" s="104"/>
      <c r="Y104" s="104"/>
      <c r="Z104" s="104"/>
    </row>
    <row r="105" spans="1:26" ht="15.75" hidden="1" customHeight="1">
      <c r="A105" s="104"/>
      <c r="B105" s="104"/>
      <c r="C105" s="193"/>
      <c r="D105" s="104"/>
      <c r="E105" s="105"/>
      <c r="F105" s="105"/>
      <c r="G105" s="105"/>
      <c r="H105" s="105"/>
      <c r="I105" s="104"/>
      <c r="J105" s="104"/>
      <c r="K105" s="106"/>
      <c r="L105" s="107"/>
      <c r="M105" s="104"/>
      <c r="N105" s="104"/>
      <c r="O105" s="104"/>
      <c r="P105" s="104"/>
      <c r="Q105" s="104"/>
      <c r="R105" s="104"/>
      <c r="S105" s="104"/>
      <c r="T105" s="104"/>
      <c r="U105" s="104"/>
      <c r="V105" s="104"/>
      <c r="W105" s="104"/>
      <c r="X105" s="104"/>
      <c r="Y105" s="104"/>
      <c r="Z105" s="104"/>
    </row>
    <row r="106" spans="1:26" ht="15.75" hidden="1" customHeight="1">
      <c r="A106" s="104"/>
      <c r="B106" s="104"/>
      <c r="C106" s="193"/>
      <c r="D106" s="104"/>
      <c r="E106" s="105"/>
      <c r="F106" s="105"/>
      <c r="G106" s="105"/>
      <c r="H106" s="105"/>
      <c r="I106" s="104"/>
      <c r="J106" s="104"/>
      <c r="K106" s="106"/>
      <c r="L106" s="107"/>
      <c r="M106" s="104"/>
      <c r="N106" s="104"/>
      <c r="O106" s="104"/>
      <c r="P106" s="104"/>
      <c r="Q106" s="104"/>
      <c r="R106" s="104"/>
      <c r="S106" s="104"/>
      <c r="T106" s="104"/>
      <c r="U106" s="104"/>
      <c r="V106" s="104"/>
      <c r="W106" s="104"/>
      <c r="X106" s="104"/>
      <c r="Y106" s="104"/>
      <c r="Z106" s="104"/>
    </row>
    <row r="107" spans="1:26" ht="15.75" hidden="1" customHeight="1">
      <c r="A107" s="104"/>
      <c r="B107" s="104"/>
      <c r="C107" s="193"/>
      <c r="D107" s="104"/>
      <c r="E107" s="105"/>
      <c r="F107" s="105"/>
      <c r="G107" s="105"/>
      <c r="H107" s="105"/>
      <c r="I107" s="104"/>
      <c r="J107" s="104"/>
      <c r="K107" s="106"/>
      <c r="L107" s="107"/>
      <c r="M107" s="104"/>
      <c r="N107" s="104"/>
      <c r="O107" s="104"/>
      <c r="P107" s="104"/>
      <c r="Q107" s="104"/>
      <c r="R107" s="104"/>
      <c r="S107" s="104"/>
      <c r="T107" s="104"/>
      <c r="U107" s="104"/>
      <c r="V107" s="104"/>
      <c r="W107" s="104"/>
      <c r="X107" s="104"/>
      <c r="Y107" s="104"/>
      <c r="Z107" s="104"/>
    </row>
    <row r="108" spans="1:26" ht="15.75" hidden="1" customHeight="1">
      <c r="A108" s="104"/>
      <c r="B108" s="104"/>
      <c r="C108" s="193"/>
      <c r="D108" s="104"/>
      <c r="E108" s="105"/>
      <c r="F108" s="105"/>
      <c r="G108" s="105"/>
      <c r="H108" s="105"/>
      <c r="I108" s="104"/>
      <c r="J108" s="104"/>
      <c r="K108" s="106"/>
      <c r="L108" s="107"/>
      <c r="M108" s="104"/>
      <c r="N108" s="104"/>
      <c r="O108" s="104"/>
      <c r="P108" s="104"/>
      <c r="Q108" s="104"/>
      <c r="R108" s="104"/>
      <c r="S108" s="104"/>
      <c r="T108" s="104"/>
      <c r="U108" s="104"/>
      <c r="V108" s="104"/>
      <c r="W108" s="104"/>
      <c r="X108" s="104"/>
      <c r="Y108" s="104"/>
      <c r="Z108" s="104"/>
    </row>
    <row r="109" spans="1:26" ht="15.75" hidden="1" customHeight="1">
      <c r="A109" s="104"/>
      <c r="B109" s="104"/>
      <c r="C109" s="193"/>
      <c r="D109" s="104"/>
      <c r="E109" s="105"/>
      <c r="F109" s="105"/>
      <c r="G109" s="105"/>
      <c r="H109" s="105"/>
      <c r="I109" s="104"/>
      <c r="J109" s="104"/>
      <c r="K109" s="106"/>
      <c r="L109" s="107"/>
      <c r="M109" s="104"/>
      <c r="N109" s="104"/>
      <c r="O109" s="104"/>
      <c r="P109" s="104"/>
      <c r="Q109" s="104"/>
      <c r="R109" s="104"/>
      <c r="S109" s="104"/>
      <c r="T109" s="104"/>
      <c r="U109" s="104"/>
      <c r="V109" s="104"/>
      <c r="W109" s="104"/>
      <c r="X109" s="104"/>
      <c r="Y109" s="104"/>
      <c r="Z109" s="104"/>
    </row>
    <row r="110" spans="1:26" ht="15.75" hidden="1" customHeight="1">
      <c r="A110" s="104"/>
      <c r="B110" s="104"/>
      <c r="C110" s="193"/>
      <c r="D110" s="104"/>
      <c r="E110" s="105"/>
      <c r="F110" s="105"/>
      <c r="G110" s="105"/>
      <c r="H110" s="105"/>
      <c r="I110" s="104"/>
      <c r="J110" s="104"/>
      <c r="K110" s="106"/>
      <c r="L110" s="107"/>
      <c r="M110" s="104"/>
      <c r="N110" s="104"/>
      <c r="O110" s="104"/>
      <c r="P110" s="104"/>
      <c r="Q110" s="104"/>
      <c r="R110" s="104"/>
      <c r="S110" s="104"/>
      <c r="T110" s="104"/>
      <c r="U110" s="104"/>
      <c r="V110" s="104"/>
      <c r="W110" s="104"/>
      <c r="X110" s="104"/>
      <c r="Y110" s="104"/>
      <c r="Z110" s="104"/>
    </row>
    <row r="111" spans="1:26" ht="15.75" hidden="1" customHeight="1">
      <c r="A111" s="104"/>
      <c r="B111" s="104"/>
      <c r="C111" s="193"/>
      <c r="D111" s="104"/>
      <c r="E111" s="105"/>
      <c r="F111" s="105"/>
      <c r="G111" s="105"/>
      <c r="H111" s="105"/>
      <c r="I111" s="104"/>
      <c r="J111" s="104"/>
      <c r="K111" s="106"/>
      <c r="L111" s="107"/>
      <c r="M111" s="104"/>
      <c r="N111" s="104"/>
      <c r="O111" s="104"/>
      <c r="P111" s="104"/>
      <c r="Q111" s="104"/>
      <c r="R111" s="104"/>
      <c r="S111" s="104"/>
      <c r="T111" s="104"/>
      <c r="U111" s="104"/>
      <c r="V111" s="104"/>
      <c r="W111" s="104"/>
      <c r="X111" s="104"/>
      <c r="Y111" s="104"/>
      <c r="Z111" s="104"/>
    </row>
    <row r="112" spans="1:26" ht="15.75" hidden="1" customHeight="1">
      <c r="A112" s="104"/>
      <c r="B112" s="104"/>
      <c r="C112" s="193"/>
      <c r="D112" s="104"/>
      <c r="E112" s="105"/>
      <c r="F112" s="105"/>
      <c r="G112" s="105"/>
      <c r="H112" s="105"/>
      <c r="I112" s="104"/>
      <c r="J112" s="104"/>
      <c r="K112" s="106"/>
      <c r="L112" s="107"/>
      <c r="M112" s="104"/>
      <c r="N112" s="104"/>
      <c r="O112" s="104"/>
      <c r="P112" s="104"/>
      <c r="Q112" s="104"/>
      <c r="R112" s="104"/>
      <c r="S112" s="104"/>
      <c r="T112" s="104"/>
      <c r="U112" s="104"/>
      <c r="V112" s="104"/>
      <c r="W112" s="104"/>
      <c r="X112" s="104"/>
      <c r="Y112" s="104"/>
      <c r="Z112" s="104"/>
    </row>
    <row r="113" spans="1:26" ht="15.75" hidden="1" customHeight="1">
      <c r="A113" s="104"/>
      <c r="B113" s="104"/>
      <c r="C113" s="193"/>
      <c r="D113" s="104"/>
      <c r="E113" s="105"/>
      <c r="F113" s="105"/>
      <c r="G113" s="105"/>
      <c r="H113" s="105"/>
      <c r="I113" s="104"/>
      <c r="J113" s="104"/>
      <c r="K113" s="106"/>
      <c r="L113" s="107"/>
      <c r="M113" s="104"/>
      <c r="N113" s="104"/>
      <c r="O113" s="104"/>
      <c r="P113" s="104"/>
      <c r="Q113" s="104"/>
      <c r="R113" s="104"/>
      <c r="S113" s="104"/>
      <c r="T113" s="104"/>
      <c r="U113" s="104"/>
      <c r="V113" s="104"/>
      <c r="W113" s="104"/>
      <c r="X113" s="104"/>
      <c r="Y113" s="104"/>
      <c r="Z113" s="104"/>
    </row>
    <row r="114" spans="1:26" ht="15.75" hidden="1" customHeight="1">
      <c r="A114" s="104"/>
      <c r="B114" s="104"/>
      <c r="C114" s="193"/>
      <c r="D114" s="104"/>
      <c r="E114" s="105"/>
      <c r="F114" s="105"/>
      <c r="G114" s="105"/>
      <c r="H114" s="105"/>
      <c r="I114" s="104"/>
      <c r="J114" s="104"/>
      <c r="K114" s="106"/>
      <c r="L114" s="107"/>
      <c r="M114" s="104"/>
      <c r="N114" s="104"/>
      <c r="O114" s="104"/>
      <c r="P114" s="104"/>
      <c r="Q114" s="104"/>
      <c r="R114" s="104"/>
      <c r="S114" s="104"/>
      <c r="T114" s="104"/>
      <c r="U114" s="104"/>
      <c r="V114" s="104"/>
      <c r="W114" s="104"/>
      <c r="X114" s="104"/>
      <c r="Y114" s="104"/>
      <c r="Z114" s="104"/>
    </row>
    <row r="115" spans="1:26" ht="15.75" hidden="1" customHeight="1">
      <c r="A115" s="104"/>
      <c r="B115" s="104"/>
      <c r="C115" s="193"/>
      <c r="D115" s="104"/>
      <c r="E115" s="105"/>
      <c r="F115" s="105"/>
      <c r="G115" s="105"/>
      <c r="H115" s="105"/>
      <c r="I115" s="104"/>
      <c r="J115" s="104"/>
      <c r="K115" s="106"/>
      <c r="L115" s="107"/>
      <c r="M115" s="104"/>
      <c r="N115" s="104"/>
      <c r="O115" s="104"/>
      <c r="P115" s="104"/>
      <c r="Q115" s="104"/>
      <c r="R115" s="104"/>
      <c r="S115" s="104"/>
      <c r="T115" s="104"/>
      <c r="U115" s="104"/>
      <c r="V115" s="104"/>
      <c r="W115" s="104"/>
      <c r="X115" s="104"/>
      <c r="Y115" s="104"/>
      <c r="Z115" s="104"/>
    </row>
    <row r="116" spans="1:26" ht="15.75" hidden="1" customHeight="1">
      <c r="A116" s="104"/>
      <c r="B116" s="104"/>
      <c r="C116" s="193"/>
      <c r="D116" s="104"/>
      <c r="E116" s="105"/>
      <c r="F116" s="105"/>
      <c r="G116" s="105"/>
      <c r="H116" s="105"/>
      <c r="I116" s="104"/>
      <c r="J116" s="104"/>
      <c r="K116" s="106"/>
      <c r="L116" s="107"/>
      <c r="M116" s="104"/>
      <c r="N116" s="104"/>
      <c r="O116" s="104"/>
      <c r="P116" s="104"/>
      <c r="Q116" s="104"/>
      <c r="R116" s="104"/>
      <c r="S116" s="104"/>
      <c r="T116" s="104"/>
      <c r="U116" s="104"/>
      <c r="V116" s="104"/>
      <c r="W116" s="104"/>
      <c r="X116" s="104"/>
      <c r="Y116" s="104"/>
      <c r="Z116" s="104"/>
    </row>
    <row r="117" spans="1:26" ht="15.75" hidden="1" customHeight="1">
      <c r="A117" s="104"/>
      <c r="B117" s="104"/>
      <c r="C117" s="193"/>
      <c r="D117" s="104"/>
      <c r="E117" s="105"/>
      <c r="F117" s="105"/>
      <c r="G117" s="105"/>
      <c r="H117" s="105"/>
      <c r="I117" s="104"/>
      <c r="J117" s="104"/>
      <c r="K117" s="106"/>
      <c r="L117" s="107"/>
      <c r="M117" s="104"/>
      <c r="N117" s="104"/>
      <c r="O117" s="104"/>
      <c r="P117" s="104"/>
      <c r="Q117" s="104"/>
      <c r="R117" s="104"/>
      <c r="S117" s="104"/>
      <c r="T117" s="104"/>
      <c r="U117" s="104"/>
      <c r="V117" s="104"/>
      <c r="W117" s="104"/>
      <c r="X117" s="104"/>
      <c r="Y117" s="104"/>
      <c r="Z117" s="104"/>
    </row>
    <row r="118" spans="1:26" ht="15.75" hidden="1" customHeight="1">
      <c r="A118" s="104"/>
      <c r="B118" s="104"/>
      <c r="C118" s="193"/>
      <c r="D118" s="104"/>
      <c r="E118" s="105"/>
      <c r="F118" s="105"/>
      <c r="G118" s="105"/>
      <c r="H118" s="105"/>
      <c r="I118" s="104"/>
      <c r="J118" s="104"/>
      <c r="K118" s="106"/>
      <c r="L118" s="107"/>
      <c r="M118" s="104"/>
      <c r="N118" s="104"/>
      <c r="O118" s="104"/>
      <c r="P118" s="104"/>
      <c r="Q118" s="104"/>
      <c r="R118" s="104"/>
      <c r="S118" s="104"/>
      <c r="T118" s="104"/>
      <c r="U118" s="104"/>
      <c r="V118" s="104"/>
      <c r="W118" s="104"/>
      <c r="X118" s="104"/>
      <c r="Y118" s="104"/>
      <c r="Z118" s="104"/>
    </row>
    <row r="119" spans="1:26" ht="15.75" customHeight="1">
      <c r="A119" s="104"/>
      <c r="B119" s="104"/>
      <c r="C119" s="193"/>
      <c r="D119" s="104"/>
      <c r="E119" s="105"/>
      <c r="F119" s="105"/>
      <c r="G119" s="105"/>
      <c r="H119" s="105"/>
      <c r="I119" s="104"/>
      <c r="J119" s="104"/>
      <c r="K119" s="106"/>
      <c r="L119" s="107"/>
      <c r="M119" s="104"/>
      <c r="N119" s="104"/>
      <c r="O119" s="104"/>
      <c r="P119" s="104"/>
      <c r="Q119" s="104"/>
      <c r="R119" s="104"/>
      <c r="S119" s="104"/>
      <c r="T119" s="104"/>
      <c r="U119" s="104"/>
      <c r="V119" s="104"/>
      <c r="W119" s="104"/>
      <c r="X119" s="104"/>
      <c r="Y119" s="104"/>
      <c r="Z119" s="104"/>
    </row>
    <row r="120" spans="1:26" ht="15.75" customHeight="1">
      <c r="A120" s="104"/>
      <c r="B120" s="104"/>
      <c r="C120" s="193"/>
      <c r="D120" s="104"/>
      <c r="E120" s="105"/>
      <c r="F120" s="105"/>
      <c r="G120" s="105"/>
      <c r="H120" s="105"/>
      <c r="I120" s="104"/>
      <c r="J120" s="104"/>
      <c r="K120" s="106"/>
      <c r="L120" s="107"/>
      <c r="M120" s="104"/>
      <c r="N120" s="104"/>
      <c r="O120" s="104"/>
      <c r="P120" s="104"/>
      <c r="Q120" s="104"/>
      <c r="R120" s="104"/>
      <c r="S120" s="104"/>
      <c r="T120" s="104"/>
      <c r="U120" s="104"/>
      <c r="V120" s="104"/>
      <c r="W120" s="104"/>
      <c r="X120" s="104"/>
      <c r="Y120" s="104"/>
      <c r="Z120" s="104"/>
    </row>
    <row r="121" spans="1:26" ht="15.75" customHeight="1">
      <c r="A121" s="104"/>
      <c r="B121" s="104"/>
      <c r="C121" s="193"/>
      <c r="D121" s="104"/>
      <c r="E121" s="105"/>
      <c r="F121" s="105"/>
      <c r="G121" s="105"/>
      <c r="H121" s="105"/>
      <c r="I121" s="104"/>
      <c r="J121" s="104"/>
      <c r="K121" s="106"/>
      <c r="L121" s="107"/>
      <c r="M121" s="104"/>
      <c r="N121" s="104"/>
      <c r="O121" s="104"/>
      <c r="P121" s="104"/>
      <c r="Q121" s="104"/>
      <c r="R121" s="104"/>
      <c r="S121" s="104"/>
      <c r="T121" s="104"/>
      <c r="U121" s="104"/>
      <c r="V121" s="104"/>
      <c r="W121" s="104"/>
      <c r="X121" s="104"/>
      <c r="Y121" s="104"/>
      <c r="Z121" s="104"/>
    </row>
    <row r="122" spans="1:26" ht="15.75" customHeight="1">
      <c r="A122" s="104"/>
      <c r="B122" s="104"/>
      <c r="C122" s="193"/>
      <c r="D122" s="104"/>
      <c r="E122" s="105"/>
      <c r="F122" s="105"/>
      <c r="G122" s="105"/>
      <c r="H122" s="105"/>
      <c r="I122" s="104"/>
      <c r="J122" s="104"/>
      <c r="K122" s="106"/>
      <c r="L122" s="107"/>
      <c r="M122" s="104"/>
      <c r="N122" s="104"/>
      <c r="O122" s="104"/>
      <c r="P122" s="104"/>
      <c r="Q122" s="104"/>
      <c r="R122" s="104"/>
      <c r="S122" s="104"/>
      <c r="T122" s="104"/>
      <c r="U122" s="104"/>
      <c r="V122" s="104"/>
      <c r="W122" s="104"/>
      <c r="X122" s="104"/>
      <c r="Y122" s="104"/>
      <c r="Z122" s="104"/>
    </row>
    <row r="123" spans="1:26" ht="15.75" customHeight="1">
      <c r="A123" s="104"/>
      <c r="B123" s="104"/>
      <c r="C123" s="193"/>
      <c r="D123" s="104"/>
      <c r="E123" s="105"/>
      <c r="F123" s="105"/>
      <c r="G123" s="105"/>
      <c r="H123" s="105"/>
      <c r="I123" s="104"/>
      <c r="J123" s="104"/>
      <c r="K123" s="106"/>
      <c r="L123" s="107"/>
      <c r="M123" s="104"/>
      <c r="N123" s="104"/>
      <c r="O123" s="104"/>
      <c r="P123" s="104"/>
      <c r="Q123" s="104"/>
      <c r="R123" s="104"/>
      <c r="S123" s="104"/>
      <c r="T123" s="104"/>
      <c r="U123" s="104"/>
      <c r="V123" s="104"/>
      <c r="W123" s="104"/>
      <c r="X123" s="104"/>
      <c r="Y123" s="104"/>
      <c r="Z123" s="104"/>
    </row>
    <row r="124" spans="1:26" ht="15.75" customHeight="1">
      <c r="A124" s="104"/>
      <c r="B124" s="104"/>
      <c r="C124" s="193"/>
      <c r="D124" s="104"/>
      <c r="E124" s="105"/>
      <c r="F124" s="105"/>
      <c r="G124" s="105"/>
      <c r="H124" s="105"/>
      <c r="I124" s="104"/>
      <c r="J124" s="104"/>
      <c r="K124" s="106"/>
      <c r="L124" s="107"/>
      <c r="M124" s="104"/>
      <c r="N124" s="104"/>
      <c r="O124" s="104"/>
      <c r="P124" s="104"/>
      <c r="Q124" s="104"/>
      <c r="R124" s="104"/>
      <c r="S124" s="104"/>
      <c r="T124" s="104"/>
      <c r="U124" s="104"/>
      <c r="V124" s="104"/>
      <c r="W124" s="104"/>
      <c r="X124" s="104"/>
      <c r="Y124" s="104"/>
      <c r="Z124" s="104"/>
    </row>
    <row r="125" spans="1:26" ht="15.75" customHeight="1">
      <c r="A125" s="104"/>
      <c r="B125" s="104"/>
      <c r="C125" s="193"/>
      <c r="D125" s="104"/>
      <c r="E125" s="105"/>
      <c r="F125" s="105"/>
      <c r="G125" s="105"/>
      <c r="H125" s="105"/>
      <c r="I125" s="104"/>
      <c r="J125" s="104"/>
      <c r="K125" s="106"/>
      <c r="L125" s="107"/>
      <c r="M125" s="104"/>
      <c r="N125" s="104"/>
      <c r="O125" s="104"/>
      <c r="P125" s="104"/>
      <c r="Q125" s="104"/>
      <c r="R125" s="104"/>
      <c r="S125" s="104"/>
      <c r="T125" s="104"/>
      <c r="U125" s="104"/>
      <c r="V125" s="104"/>
      <c r="W125" s="104"/>
      <c r="X125" s="104"/>
      <c r="Y125" s="104"/>
      <c r="Z125" s="104"/>
    </row>
    <row r="126" spans="1:26" ht="15.75" customHeight="1">
      <c r="A126" s="104"/>
      <c r="B126" s="104"/>
      <c r="C126" s="193"/>
      <c r="D126" s="104"/>
      <c r="E126" s="105"/>
      <c r="F126" s="105"/>
      <c r="G126" s="105"/>
      <c r="H126" s="105"/>
      <c r="I126" s="104"/>
      <c r="J126" s="104"/>
      <c r="K126" s="106"/>
      <c r="L126" s="107"/>
      <c r="M126" s="104"/>
      <c r="N126" s="104"/>
      <c r="O126" s="104"/>
      <c r="P126" s="104"/>
      <c r="Q126" s="104"/>
      <c r="R126" s="104"/>
      <c r="S126" s="104"/>
      <c r="T126" s="104"/>
      <c r="U126" s="104"/>
      <c r="V126" s="104"/>
      <c r="W126" s="104"/>
      <c r="X126" s="104"/>
      <c r="Y126" s="104"/>
      <c r="Z126" s="104"/>
    </row>
    <row r="127" spans="1:26" ht="15.75" customHeight="1">
      <c r="A127" s="104"/>
      <c r="B127" s="104"/>
      <c r="C127" s="193"/>
      <c r="D127" s="104"/>
      <c r="E127" s="105"/>
      <c r="F127" s="105"/>
      <c r="G127" s="105"/>
      <c r="H127" s="105"/>
      <c r="I127" s="104"/>
      <c r="J127" s="104"/>
      <c r="K127" s="106"/>
      <c r="L127" s="107"/>
      <c r="M127" s="104"/>
      <c r="N127" s="104"/>
      <c r="O127" s="104"/>
      <c r="P127" s="104"/>
      <c r="Q127" s="104"/>
      <c r="R127" s="104"/>
      <c r="S127" s="104"/>
      <c r="T127" s="104"/>
      <c r="U127" s="104"/>
      <c r="V127" s="104"/>
      <c r="W127" s="104"/>
      <c r="X127" s="104"/>
      <c r="Y127" s="104"/>
      <c r="Z127" s="104"/>
    </row>
    <row r="128" spans="1:26" ht="15.75" customHeight="1">
      <c r="A128" s="104"/>
      <c r="B128" s="104"/>
      <c r="C128" s="193"/>
      <c r="D128" s="104"/>
      <c r="E128" s="105"/>
      <c r="F128" s="105"/>
      <c r="G128" s="105"/>
      <c r="H128" s="105"/>
      <c r="I128" s="104"/>
      <c r="J128" s="104"/>
      <c r="K128" s="106"/>
      <c r="L128" s="107"/>
      <c r="M128" s="104"/>
      <c r="N128" s="104"/>
      <c r="O128" s="104"/>
      <c r="P128" s="104"/>
      <c r="Q128" s="104"/>
      <c r="R128" s="104"/>
      <c r="S128" s="104"/>
      <c r="T128" s="104"/>
      <c r="U128" s="104"/>
      <c r="V128" s="104"/>
      <c r="W128" s="104"/>
      <c r="X128" s="104"/>
      <c r="Y128" s="104"/>
      <c r="Z128" s="104"/>
    </row>
    <row r="129" spans="1:26" ht="15.75" customHeight="1">
      <c r="A129" s="104"/>
      <c r="B129" s="104"/>
      <c r="C129" s="193"/>
      <c r="D129" s="104"/>
      <c r="E129" s="105"/>
      <c r="F129" s="105"/>
      <c r="G129" s="105"/>
      <c r="H129" s="105"/>
      <c r="I129" s="104"/>
      <c r="J129" s="104"/>
      <c r="K129" s="106"/>
      <c r="L129" s="107"/>
      <c r="M129" s="104"/>
      <c r="N129" s="104"/>
      <c r="O129" s="104"/>
      <c r="P129" s="104"/>
      <c r="Q129" s="104"/>
      <c r="R129" s="104"/>
      <c r="S129" s="104"/>
      <c r="T129" s="104"/>
      <c r="U129" s="104"/>
      <c r="V129" s="104"/>
      <c r="W129" s="104"/>
      <c r="X129" s="104"/>
      <c r="Y129" s="104"/>
      <c r="Z129" s="104"/>
    </row>
    <row r="130" spans="1:26" ht="15.75" customHeight="1">
      <c r="A130" s="104"/>
      <c r="B130" s="104"/>
      <c r="C130" s="193"/>
      <c r="D130" s="104"/>
      <c r="E130" s="105"/>
      <c r="F130" s="105"/>
      <c r="G130" s="105"/>
      <c r="H130" s="105"/>
      <c r="I130" s="104"/>
      <c r="J130" s="104"/>
      <c r="K130" s="106"/>
      <c r="L130" s="107"/>
      <c r="M130" s="104"/>
      <c r="N130" s="104"/>
      <c r="O130" s="104"/>
      <c r="P130" s="104"/>
      <c r="Q130" s="104"/>
      <c r="R130" s="104"/>
      <c r="S130" s="104"/>
      <c r="T130" s="104"/>
      <c r="U130" s="104"/>
      <c r="V130" s="104"/>
      <c r="W130" s="104"/>
      <c r="X130" s="104"/>
      <c r="Y130" s="104"/>
      <c r="Z130" s="104"/>
    </row>
    <row r="131" spans="1:26" ht="15.75" customHeight="1">
      <c r="A131" s="104"/>
      <c r="B131" s="104"/>
      <c r="C131" s="193"/>
      <c r="D131" s="104"/>
      <c r="E131" s="105"/>
      <c r="F131" s="105"/>
      <c r="G131" s="105"/>
      <c r="H131" s="105"/>
      <c r="I131" s="104"/>
      <c r="J131" s="104"/>
      <c r="K131" s="106"/>
      <c r="L131" s="107"/>
      <c r="M131" s="104"/>
      <c r="N131" s="104"/>
      <c r="O131" s="104"/>
      <c r="P131" s="104"/>
      <c r="Q131" s="104"/>
      <c r="R131" s="104"/>
      <c r="S131" s="104"/>
      <c r="T131" s="104"/>
      <c r="U131" s="104"/>
      <c r="V131" s="104"/>
      <c r="W131" s="104"/>
      <c r="X131" s="104"/>
      <c r="Y131" s="104"/>
      <c r="Z131" s="104"/>
    </row>
    <row r="132" spans="1:26" ht="15.75" customHeight="1">
      <c r="A132" s="104"/>
      <c r="B132" s="104"/>
      <c r="C132" s="193"/>
      <c r="D132" s="104"/>
      <c r="E132" s="105"/>
      <c r="F132" s="105"/>
      <c r="G132" s="105"/>
      <c r="H132" s="105"/>
      <c r="I132" s="104"/>
      <c r="J132" s="104"/>
      <c r="K132" s="106"/>
      <c r="L132" s="107"/>
      <c r="M132" s="104"/>
      <c r="N132" s="104"/>
      <c r="O132" s="104"/>
      <c r="P132" s="104"/>
      <c r="Q132" s="104"/>
      <c r="R132" s="104"/>
      <c r="S132" s="104"/>
      <c r="T132" s="104"/>
      <c r="U132" s="104"/>
      <c r="V132" s="104"/>
      <c r="W132" s="104"/>
      <c r="X132" s="104"/>
      <c r="Y132" s="104"/>
      <c r="Z132" s="104"/>
    </row>
    <row r="133" spans="1:26" ht="15.75" customHeight="1">
      <c r="A133" s="104"/>
      <c r="B133" s="104"/>
      <c r="C133" s="193"/>
      <c r="D133" s="104"/>
      <c r="E133" s="105"/>
      <c r="F133" s="105"/>
      <c r="G133" s="105"/>
      <c r="H133" s="105"/>
      <c r="I133" s="104"/>
      <c r="J133" s="104"/>
      <c r="K133" s="106"/>
      <c r="L133" s="107"/>
      <c r="M133" s="104"/>
      <c r="N133" s="104"/>
      <c r="O133" s="104"/>
      <c r="P133" s="104"/>
      <c r="Q133" s="104"/>
      <c r="R133" s="104"/>
      <c r="S133" s="104"/>
      <c r="T133" s="104"/>
      <c r="U133" s="104"/>
      <c r="V133" s="104"/>
      <c r="W133" s="104"/>
      <c r="X133" s="104"/>
      <c r="Y133" s="104"/>
      <c r="Z133" s="104"/>
    </row>
    <row r="134" spans="1:26" ht="15.75" customHeight="1">
      <c r="A134" s="104"/>
      <c r="B134" s="104"/>
      <c r="C134" s="193"/>
      <c r="D134" s="104"/>
      <c r="E134" s="105"/>
      <c r="F134" s="105"/>
      <c r="G134" s="105"/>
      <c r="H134" s="105"/>
      <c r="I134" s="104"/>
      <c r="J134" s="104"/>
      <c r="K134" s="106"/>
      <c r="L134" s="107"/>
      <c r="M134" s="104"/>
      <c r="N134" s="104"/>
      <c r="O134" s="104"/>
      <c r="P134" s="104"/>
      <c r="Q134" s="104"/>
      <c r="R134" s="104"/>
      <c r="S134" s="104"/>
      <c r="T134" s="104"/>
      <c r="U134" s="104"/>
      <c r="V134" s="104"/>
      <c r="W134" s="104"/>
      <c r="X134" s="104"/>
      <c r="Y134" s="104"/>
      <c r="Z134" s="104"/>
    </row>
    <row r="135" spans="1:26" ht="15.75" customHeight="1">
      <c r="A135" s="104"/>
      <c r="B135" s="104"/>
      <c r="C135" s="193"/>
      <c r="D135" s="104"/>
      <c r="E135" s="105"/>
      <c r="F135" s="105"/>
      <c r="G135" s="105"/>
      <c r="H135" s="105"/>
      <c r="I135" s="104"/>
      <c r="J135" s="104"/>
      <c r="K135" s="106"/>
      <c r="L135" s="107"/>
      <c r="M135" s="104"/>
      <c r="N135" s="104"/>
      <c r="O135" s="104"/>
      <c r="P135" s="104"/>
      <c r="Q135" s="104"/>
      <c r="R135" s="104"/>
      <c r="S135" s="104"/>
      <c r="T135" s="104"/>
      <c r="U135" s="104"/>
      <c r="V135" s="104"/>
      <c r="W135" s="104"/>
      <c r="X135" s="104"/>
      <c r="Y135" s="104"/>
      <c r="Z135" s="104"/>
    </row>
    <row r="136" spans="1:26" ht="15.75" customHeight="1">
      <c r="A136" s="104"/>
      <c r="B136" s="104"/>
      <c r="C136" s="193"/>
      <c r="D136" s="104"/>
      <c r="E136" s="105"/>
      <c r="F136" s="105"/>
      <c r="G136" s="105"/>
      <c r="H136" s="105"/>
      <c r="I136" s="104"/>
      <c r="J136" s="104"/>
      <c r="K136" s="106"/>
      <c r="L136" s="107"/>
      <c r="M136" s="104"/>
      <c r="N136" s="104"/>
      <c r="O136" s="104"/>
      <c r="P136" s="104"/>
      <c r="Q136" s="104"/>
      <c r="R136" s="104"/>
      <c r="S136" s="104"/>
      <c r="T136" s="104"/>
      <c r="U136" s="104"/>
      <c r="V136" s="104"/>
      <c r="W136" s="104"/>
      <c r="X136" s="104"/>
      <c r="Y136" s="104"/>
      <c r="Z136" s="104"/>
    </row>
    <row r="137" spans="1:26" ht="15.75" customHeight="1">
      <c r="A137" s="104"/>
      <c r="B137" s="104"/>
      <c r="C137" s="193"/>
      <c r="D137" s="104"/>
      <c r="E137" s="105"/>
      <c r="F137" s="105"/>
      <c r="G137" s="105"/>
      <c r="H137" s="105"/>
      <c r="I137" s="104"/>
      <c r="J137" s="104"/>
      <c r="K137" s="106"/>
      <c r="L137" s="107"/>
      <c r="M137" s="104"/>
      <c r="N137" s="104"/>
      <c r="O137" s="104"/>
      <c r="P137" s="104"/>
      <c r="Q137" s="104"/>
      <c r="R137" s="104"/>
      <c r="S137" s="104"/>
      <c r="T137" s="104"/>
      <c r="U137" s="104"/>
      <c r="V137" s="104"/>
      <c r="W137" s="104"/>
      <c r="X137" s="104"/>
      <c r="Y137" s="104"/>
      <c r="Z137" s="104"/>
    </row>
    <row r="138" spans="1:26" ht="15.75" customHeight="1">
      <c r="A138" s="104"/>
      <c r="B138" s="104"/>
      <c r="C138" s="193"/>
      <c r="D138" s="104"/>
      <c r="E138" s="105"/>
      <c r="F138" s="105"/>
      <c r="G138" s="105"/>
      <c r="H138" s="105"/>
      <c r="I138" s="104"/>
      <c r="J138" s="104"/>
      <c r="K138" s="106"/>
      <c r="L138" s="107"/>
      <c r="M138" s="104"/>
      <c r="N138" s="104"/>
      <c r="O138" s="104"/>
      <c r="P138" s="104"/>
      <c r="Q138" s="104"/>
      <c r="R138" s="104"/>
      <c r="S138" s="104"/>
      <c r="T138" s="104"/>
      <c r="U138" s="104"/>
      <c r="V138" s="104"/>
      <c r="W138" s="104"/>
      <c r="X138" s="104"/>
      <c r="Y138" s="104"/>
      <c r="Z138" s="104"/>
    </row>
    <row r="139" spans="1:26" ht="15.75" customHeight="1">
      <c r="A139" s="104"/>
      <c r="B139" s="104"/>
      <c r="C139" s="193"/>
      <c r="D139" s="104"/>
      <c r="E139" s="105"/>
      <c r="F139" s="105"/>
      <c r="G139" s="105"/>
      <c r="H139" s="105"/>
      <c r="I139" s="104"/>
      <c r="J139" s="104"/>
      <c r="K139" s="106"/>
      <c r="L139" s="107"/>
      <c r="M139" s="104"/>
      <c r="N139" s="104"/>
      <c r="O139" s="104"/>
      <c r="P139" s="104"/>
      <c r="Q139" s="104"/>
      <c r="R139" s="104"/>
      <c r="S139" s="104"/>
      <c r="T139" s="104"/>
      <c r="U139" s="104"/>
      <c r="V139" s="104"/>
      <c r="W139" s="104"/>
      <c r="X139" s="104"/>
      <c r="Y139" s="104"/>
      <c r="Z139" s="104"/>
    </row>
    <row r="140" spans="1:26" ht="15.75" customHeight="1">
      <c r="A140" s="104"/>
      <c r="B140" s="104"/>
      <c r="C140" s="193"/>
      <c r="D140" s="104"/>
      <c r="E140" s="105"/>
      <c r="F140" s="105"/>
      <c r="G140" s="105"/>
      <c r="H140" s="105"/>
      <c r="I140" s="104"/>
      <c r="J140" s="104"/>
      <c r="K140" s="106"/>
      <c r="L140" s="107"/>
      <c r="M140" s="104"/>
      <c r="N140" s="104"/>
      <c r="O140" s="104"/>
      <c r="P140" s="104"/>
      <c r="Q140" s="104"/>
      <c r="R140" s="104"/>
      <c r="S140" s="104"/>
      <c r="T140" s="104"/>
      <c r="U140" s="104"/>
      <c r="V140" s="104"/>
      <c r="W140" s="104"/>
      <c r="X140" s="104"/>
      <c r="Y140" s="104"/>
      <c r="Z140" s="104"/>
    </row>
    <row r="141" spans="1:26" ht="15.75" customHeight="1">
      <c r="A141" s="104"/>
      <c r="B141" s="104"/>
      <c r="C141" s="193"/>
      <c r="D141" s="104"/>
      <c r="E141" s="105"/>
      <c r="F141" s="105"/>
      <c r="G141" s="105"/>
      <c r="H141" s="105"/>
      <c r="I141" s="104"/>
      <c r="J141" s="104"/>
      <c r="K141" s="106"/>
      <c r="L141" s="107"/>
      <c r="M141" s="104"/>
      <c r="N141" s="104"/>
      <c r="O141" s="104"/>
      <c r="P141" s="104"/>
      <c r="Q141" s="104"/>
      <c r="R141" s="104"/>
      <c r="S141" s="104"/>
      <c r="T141" s="104"/>
      <c r="U141" s="104"/>
      <c r="V141" s="104"/>
      <c r="W141" s="104"/>
      <c r="X141" s="104"/>
      <c r="Y141" s="104"/>
      <c r="Z141" s="104"/>
    </row>
    <row r="142" spans="1:26" ht="15.75" customHeight="1">
      <c r="A142" s="104"/>
      <c r="B142" s="104"/>
      <c r="C142" s="193"/>
      <c r="D142" s="104"/>
      <c r="E142" s="105"/>
      <c r="F142" s="105"/>
      <c r="G142" s="105"/>
      <c r="H142" s="105"/>
      <c r="I142" s="104"/>
      <c r="J142" s="104"/>
      <c r="K142" s="106"/>
      <c r="L142" s="107"/>
      <c r="M142" s="104"/>
      <c r="N142" s="104"/>
      <c r="O142" s="104"/>
      <c r="P142" s="104"/>
      <c r="Q142" s="104"/>
      <c r="R142" s="104"/>
      <c r="S142" s="104"/>
      <c r="T142" s="104"/>
      <c r="U142" s="104"/>
      <c r="V142" s="104"/>
      <c r="W142" s="104"/>
      <c r="X142" s="104"/>
      <c r="Y142" s="104"/>
      <c r="Z142" s="104"/>
    </row>
    <row r="143" spans="1:26" ht="15.75" customHeight="1">
      <c r="A143" s="104"/>
      <c r="B143" s="104"/>
      <c r="C143" s="193"/>
      <c r="D143" s="104"/>
      <c r="E143" s="105"/>
      <c r="F143" s="105"/>
      <c r="G143" s="105"/>
      <c r="H143" s="105"/>
      <c r="I143" s="104"/>
      <c r="J143" s="104"/>
      <c r="K143" s="106"/>
      <c r="L143" s="107"/>
      <c r="M143" s="104"/>
      <c r="N143" s="104"/>
      <c r="O143" s="104"/>
      <c r="P143" s="104"/>
      <c r="Q143" s="104"/>
      <c r="R143" s="104"/>
      <c r="S143" s="104"/>
      <c r="T143" s="104"/>
      <c r="U143" s="104"/>
      <c r="V143" s="104"/>
      <c r="W143" s="104"/>
      <c r="X143" s="104"/>
      <c r="Y143" s="104"/>
      <c r="Z143" s="104"/>
    </row>
    <row r="144" spans="1:26" ht="15.75" customHeight="1">
      <c r="A144" s="104"/>
      <c r="B144" s="104"/>
      <c r="C144" s="193"/>
      <c r="D144" s="104"/>
      <c r="E144" s="105"/>
      <c r="F144" s="105"/>
      <c r="G144" s="105"/>
      <c r="H144" s="105"/>
      <c r="I144" s="104"/>
      <c r="J144" s="104"/>
      <c r="K144" s="106"/>
      <c r="L144" s="107"/>
      <c r="M144" s="104"/>
      <c r="N144" s="104"/>
      <c r="O144" s="104"/>
      <c r="P144" s="104"/>
      <c r="Q144" s="104"/>
      <c r="R144" s="104"/>
      <c r="S144" s="104"/>
      <c r="T144" s="104"/>
      <c r="U144" s="104"/>
      <c r="V144" s="104"/>
      <c r="W144" s="104"/>
      <c r="X144" s="104"/>
      <c r="Y144" s="104"/>
      <c r="Z144" s="104"/>
    </row>
    <row r="145" spans="1:26" ht="15.75" customHeight="1">
      <c r="A145" s="104"/>
      <c r="B145" s="104"/>
      <c r="C145" s="193"/>
      <c r="D145" s="104"/>
      <c r="E145" s="105"/>
      <c r="F145" s="105"/>
      <c r="G145" s="105"/>
      <c r="H145" s="105"/>
      <c r="I145" s="104"/>
      <c r="J145" s="104"/>
      <c r="K145" s="106"/>
      <c r="L145" s="107"/>
      <c r="M145" s="104"/>
      <c r="N145" s="104"/>
      <c r="O145" s="104"/>
      <c r="P145" s="104"/>
      <c r="Q145" s="104"/>
      <c r="R145" s="104"/>
      <c r="S145" s="104"/>
      <c r="T145" s="104"/>
      <c r="U145" s="104"/>
      <c r="V145" s="104"/>
      <c r="W145" s="104"/>
      <c r="X145" s="104"/>
      <c r="Y145" s="104"/>
      <c r="Z145" s="104"/>
    </row>
    <row r="146" spans="1:26" ht="15.75" customHeight="1">
      <c r="A146" s="104"/>
      <c r="B146" s="104"/>
      <c r="C146" s="193"/>
      <c r="D146" s="104"/>
      <c r="E146" s="105"/>
      <c r="F146" s="105"/>
      <c r="G146" s="105"/>
      <c r="H146" s="105"/>
      <c r="I146" s="104"/>
      <c r="J146" s="104"/>
      <c r="K146" s="106"/>
      <c r="L146" s="107"/>
      <c r="M146" s="104"/>
      <c r="N146" s="104"/>
      <c r="O146" s="104"/>
      <c r="P146" s="104"/>
      <c r="Q146" s="104"/>
      <c r="R146" s="104"/>
      <c r="S146" s="104"/>
      <c r="T146" s="104"/>
      <c r="U146" s="104"/>
      <c r="V146" s="104"/>
      <c r="W146" s="104"/>
      <c r="X146" s="104"/>
      <c r="Y146" s="104"/>
      <c r="Z146" s="104"/>
    </row>
    <row r="147" spans="1:26" ht="15.75" customHeight="1">
      <c r="A147" s="104"/>
      <c r="B147" s="104"/>
      <c r="C147" s="193"/>
      <c r="D147" s="104"/>
      <c r="E147" s="105"/>
      <c r="F147" s="105"/>
      <c r="G147" s="105"/>
      <c r="H147" s="105"/>
      <c r="I147" s="104"/>
      <c r="J147" s="104"/>
      <c r="K147" s="106"/>
      <c r="L147" s="107"/>
      <c r="M147" s="104"/>
      <c r="N147" s="104"/>
      <c r="O147" s="104"/>
      <c r="P147" s="104"/>
      <c r="Q147" s="104"/>
      <c r="R147" s="104"/>
      <c r="S147" s="104"/>
      <c r="T147" s="104"/>
      <c r="U147" s="104"/>
      <c r="V147" s="104"/>
      <c r="W147" s="104"/>
      <c r="X147" s="104"/>
      <c r="Y147" s="104"/>
      <c r="Z147" s="104"/>
    </row>
    <row r="148" spans="1:26" ht="15.75" customHeight="1">
      <c r="A148" s="104"/>
      <c r="B148" s="104"/>
      <c r="C148" s="193"/>
      <c r="D148" s="104"/>
      <c r="E148" s="105"/>
      <c r="F148" s="105"/>
      <c r="G148" s="105"/>
      <c r="H148" s="105"/>
      <c r="I148" s="104"/>
      <c r="J148" s="104"/>
      <c r="K148" s="106"/>
      <c r="L148" s="107"/>
      <c r="M148" s="104"/>
      <c r="N148" s="104"/>
      <c r="O148" s="104"/>
      <c r="P148" s="104"/>
      <c r="Q148" s="104"/>
      <c r="R148" s="104"/>
      <c r="S148" s="104"/>
      <c r="T148" s="104"/>
      <c r="U148" s="104"/>
      <c r="V148" s="104"/>
      <c r="W148" s="104"/>
      <c r="X148" s="104"/>
      <c r="Y148" s="104"/>
      <c r="Z148" s="104"/>
    </row>
    <row r="149" spans="1:26" ht="15.75" customHeight="1">
      <c r="A149" s="104"/>
      <c r="B149" s="104"/>
      <c r="C149" s="193"/>
      <c r="D149" s="104"/>
      <c r="E149" s="105"/>
      <c r="F149" s="105"/>
      <c r="G149" s="105"/>
      <c r="H149" s="105"/>
      <c r="I149" s="104"/>
      <c r="J149" s="104"/>
      <c r="K149" s="106"/>
      <c r="L149" s="107"/>
      <c r="M149" s="104"/>
      <c r="N149" s="104"/>
      <c r="O149" s="104"/>
      <c r="P149" s="104"/>
      <c r="Q149" s="104"/>
      <c r="R149" s="104"/>
      <c r="S149" s="104"/>
      <c r="T149" s="104"/>
      <c r="U149" s="104"/>
      <c r="V149" s="104"/>
      <c r="W149" s="104"/>
      <c r="X149" s="104"/>
      <c r="Y149" s="104"/>
      <c r="Z149" s="104"/>
    </row>
    <row r="150" spans="1:26" ht="15.75" customHeight="1">
      <c r="A150" s="104"/>
      <c r="B150" s="104"/>
      <c r="C150" s="193"/>
      <c r="D150" s="104"/>
      <c r="E150" s="105"/>
      <c r="F150" s="105"/>
      <c r="G150" s="105"/>
      <c r="H150" s="105"/>
      <c r="I150" s="104"/>
      <c r="J150" s="104"/>
      <c r="K150" s="106"/>
      <c r="L150" s="107"/>
      <c r="M150" s="104"/>
      <c r="N150" s="104"/>
      <c r="O150" s="104"/>
      <c r="P150" s="104"/>
      <c r="Q150" s="104"/>
      <c r="R150" s="104"/>
      <c r="S150" s="104"/>
      <c r="T150" s="104"/>
      <c r="U150" s="104"/>
      <c r="V150" s="104"/>
      <c r="W150" s="104"/>
      <c r="X150" s="104"/>
      <c r="Y150" s="104"/>
      <c r="Z150" s="104"/>
    </row>
    <row r="151" spans="1:26" ht="15.75" customHeight="1">
      <c r="A151" s="104"/>
      <c r="B151" s="104"/>
      <c r="C151" s="193"/>
      <c r="D151" s="104"/>
      <c r="E151" s="105"/>
      <c r="F151" s="105"/>
      <c r="G151" s="105"/>
      <c r="H151" s="105"/>
      <c r="I151" s="104"/>
      <c r="J151" s="104"/>
      <c r="K151" s="106"/>
      <c r="L151" s="107"/>
      <c r="M151" s="104"/>
      <c r="N151" s="104"/>
      <c r="O151" s="104"/>
      <c r="P151" s="104"/>
      <c r="Q151" s="104"/>
      <c r="R151" s="104"/>
      <c r="S151" s="104"/>
      <c r="T151" s="104"/>
      <c r="U151" s="104"/>
      <c r="V151" s="104"/>
      <c r="W151" s="104"/>
      <c r="X151" s="104"/>
      <c r="Y151" s="104"/>
      <c r="Z151" s="104"/>
    </row>
    <row r="152" spans="1:26" ht="15.75" customHeight="1">
      <c r="A152" s="104"/>
      <c r="B152" s="104"/>
      <c r="C152" s="193"/>
      <c r="D152" s="104"/>
      <c r="E152" s="105"/>
      <c r="F152" s="105"/>
      <c r="G152" s="105"/>
      <c r="H152" s="105"/>
      <c r="I152" s="104"/>
      <c r="J152" s="104"/>
      <c r="K152" s="106"/>
      <c r="L152" s="107"/>
      <c r="M152" s="104"/>
      <c r="N152" s="104"/>
      <c r="O152" s="104"/>
      <c r="P152" s="104"/>
      <c r="Q152" s="104"/>
      <c r="R152" s="104"/>
      <c r="S152" s="104"/>
      <c r="T152" s="104"/>
      <c r="U152" s="104"/>
      <c r="V152" s="104"/>
      <c r="W152" s="104"/>
      <c r="X152" s="104"/>
      <c r="Y152" s="104"/>
      <c r="Z152" s="104"/>
    </row>
    <row r="153" spans="1:26" ht="15.75" customHeight="1">
      <c r="A153" s="104"/>
      <c r="B153" s="104"/>
      <c r="C153" s="193"/>
      <c r="D153" s="104"/>
      <c r="E153" s="105"/>
      <c r="F153" s="105"/>
      <c r="G153" s="105"/>
      <c r="H153" s="105"/>
      <c r="I153" s="104"/>
      <c r="J153" s="104"/>
      <c r="K153" s="106"/>
      <c r="L153" s="107"/>
      <c r="M153" s="104"/>
      <c r="N153" s="104"/>
      <c r="O153" s="104"/>
      <c r="P153" s="104"/>
      <c r="Q153" s="104"/>
      <c r="R153" s="104"/>
      <c r="S153" s="104"/>
      <c r="T153" s="104"/>
      <c r="U153" s="104"/>
      <c r="V153" s="104"/>
      <c r="W153" s="104"/>
      <c r="X153" s="104"/>
      <c r="Y153" s="104"/>
      <c r="Z153" s="104"/>
    </row>
    <row r="154" spans="1:26" ht="15.75" customHeight="1">
      <c r="A154" s="104"/>
      <c r="B154" s="104"/>
      <c r="C154" s="193"/>
      <c r="D154" s="104"/>
      <c r="E154" s="105"/>
      <c r="F154" s="105"/>
      <c r="G154" s="105"/>
      <c r="H154" s="105"/>
      <c r="I154" s="104"/>
      <c r="J154" s="104"/>
      <c r="K154" s="106"/>
      <c r="L154" s="107"/>
      <c r="M154" s="104"/>
      <c r="N154" s="104"/>
      <c r="O154" s="104"/>
      <c r="P154" s="104"/>
      <c r="Q154" s="104"/>
      <c r="R154" s="104"/>
      <c r="S154" s="104"/>
      <c r="T154" s="104"/>
      <c r="U154" s="104"/>
      <c r="V154" s="104"/>
      <c r="W154" s="104"/>
      <c r="X154" s="104"/>
      <c r="Y154" s="104"/>
      <c r="Z154" s="104"/>
    </row>
    <row r="155" spans="1:26" ht="15.75" customHeight="1">
      <c r="A155" s="104"/>
      <c r="B155" s="104"/>
      <c r="C155" s="193"/>
      <c r="D155" s="104"/>
      <c r="E155" s="105"/>
      <c r="F155" s="105"/>
      <c r="G155" s="105"/>
      <c r="H155" s="105"/>
      <c r="I155" s="104"/>
      <c r="J155" s="104"/>
      <c r="K155" s="106"/>
      <c r="L155" s="107"/>
      <c r="M155" s="104"/>
      <c r="N155" s="104"/>
      <c r="O155" s="104"/>
      <c r="P155" s="104"/>
      <c r="Q155" s="104"/>
      <c r="R155" s="104"/>
      <c r="S155" s="104"/>
      <c r="T155" s="104"/>
      <c r="U155" s="104"/>
      <c r="V155" s="104"/>
      <c r="W155" s="104"/>
      <c r="X155" s="104"/>
      <c r="Y155" s="104"/>
      <c r="Z155" s="104"/>
    </row>
    <row r="156" spans="1:26" ht="15.75" customHeight="1">
      <c r="A156" s="104"/>
      <c r="B156" s="104"/>
      <c r="C156" s="193"/>
      <c r="D156" s="104"/>
      <c r="E156" s="105"/>
      <c r="F156" s="105"/>
      <c r="G156" s="105"/>
      <c r="H156" s="105"/>
      <c r="I156" s="104"/>
      <c r="J156" s="104"/>
      <c r="K156" s="106"/>
      <c r="L156" s="107"/>
      <c r="M156" s="104"/>
      <c r="N156" s="104"/>
      <c r="O156" s="104"/>
      <c r="P156" s="104"/>
      <c r="Q156" s="104"/>
      <c r="R156" s="104"/>
      <c r="S156" s="104"/>
      <c r="T156" s="104"/>
      <c r="U156" s="104"/>
      <c r="V156" s="104"/>
      <c r="W156" s="104"/>
      <c r="X156" s="104"/>
      <c r="Y156" s="104"/>
      <c r="Z156" s="104"/>
    </row>
    <row r="157" spans="1:26" ht="15.75" customHeight="1">
      <c r="A157" s="104"/>
      <c r="B157" s="104"/>
      <c r="C157" s="193"/>
      <c r="D157" s="104"/>
      <c r="E157" s="105"/>
      <c r="F157" s="105"/>
      <c r="G157" s="105"/>
      <c r="H157" s="105"/>
      <c r="I157" s="104"/>
      <c r="J157" s="104"/>
      <c r="K157" s="106"/>
      <c r="L157" s="107"/>
      <c r="M157" s="104"/>
      <c r="N157" s="104"/>
      <c r="O157" s="104"/>
      <c r="P157" s="104"/>
      <c r="Q157" s="104"/>
      <c r="R157" s="104"/>
      <c r="S157" s="104"/>
      <c r="T157" s="104"/>
      <c r="U157" s="104"/>
      <c r="V157" s="104"/>
      <c r="W157" s="104"/>
      <c r="X157" s="104"/>
      <c r="Y157" s="104"/>
      <c r="Z157" s="104"/>
    </row>
    <row r="158" spans="1:26" ht="15.75" customHeight="1">
      <c r="A158" s="104"/>
      <c r="B158" s="104"/>
      <c r="C158" s="193"/>
      <c r="D158" s="104"/>
      <c r="E158" s="105"/>
      <c r="F158" s="105"/>
      <c r="G158" s="105"/>
      <c r="H158" s="105"/>
      <c r="I158" s="104"/>
      <c r="J158" s="104"/>
      <c r="K158" s="106"/>
      <c r="L158" s="107"/>
      <c r="M158" s="104"/>
      <c r="N158" s="104"/>
      <c r="O158" s="104"/>
      <c r="P158" s="104"/>
      <c r="Q158" s="104"/>
      <c r="R158" s="104"/>
      <c r="S158" s="104"/>
      <c r="T158" s="104"/>
      <c r="U158" s="104"/>
      <c r="V158" s="104"/>
      <c r="W158" s="104"/>
      <c r="X158" s="104"/>
      <c r="Y158" s="104"/>
      <c r="Z158" s="104"/>
    </row>
    <row r="159" spans="1:26" ht="15.75" customHeight="1">
      <c r="A159" s="104"/>
      <c r="B159" s="104"/>
      <c r="C159" s="193"/>
      <c r="D159" s="104"/>
      <c r="E159" s="105"/>
      <c r="F159" s="105"/>
      <c r="G159" s="105"/>
      <c r="H159" s="105"/>
      <c r="I159" s="104"/>
      <c r="J159" s="104"/>
      <c r="K159" s="106"/>
      <c r="L159" s="107"/>
      <c r="M159" s="104"/>
      <c r="N159" s="104"/>
      <c r="O159" s="104"/>
      <c r="P159" s="104"/>
      <c r="Q159" s="104"/>
      <c r="R159" s="104"/>
      <c r="S159" s="104"/>
      <c r="T159" s="104"/>
      <c r="U159" s="104"/>
      <c r="V159" s="104"/>
      <c r="W159" s="104"/>
      <c r="X159" s="104"/>
      <c r="Y159" s="104"/>
      <c r="Z159" s="104"/>
    </row>
    <row r="160" spans="1:26" ht="15.75" customHeight="1">
      <c r="A160" s="104"/>
      <c r="B160" s="104"/>
      <c r="C160" s="193"/>
      <c r="D160" s="104"/>
      <c r="E160" s="105"/>
      <c r="F160" s="105"/>
      <c r="G160" s="105"/>
      <c r="H160" s="105"/>
      <c r="I160" s="104"/>
      <c r="J160" s="104"/>
      <c r="K160" s="106"/>
      <c r="L160" s="107"/>
      <c r="M160" s="104"/>
      <c r="N160" s="104"/>
      <c r="O160" s="104"/>
      <c r="P160" s="104"/>
      <c r="Q160" s="104"/>
      <c r="R160" s="104"/>
      <c r="S160" s="104"/>
      <c r="T160" s="104"/>
      <c r="U160" s="104"/>
      <c r="V160" s="104"/>
      <c r="W160" s="104"/>
      <c r="X160" s="104"/>
      <c r="Y160" s="104"/>
      <c r="Z160" s="104"/>
    </row>
    <row r="161" spans="1:26" ht="15.75" customHeight="1">
      <c r="A161" s="104"/>
      <c r="B161" s="104"/>
      <c r="C161" s="193"/>
      <c r="D161" s="104"/>
      <c r="E161" s="105"/>
      <c r="F161" s="105"/>
      <c r="G161" s="105"/>
      <c r="H161" s="105"/>
      <c r="I161" s="104"/>
      <c r="J161" s="104"/>
      <c r="K161" s="106"/>
      <c r="L161" s="107"/>
      <c r="M161" s="104"/>
      <c r="N161" s="104"/>
      <c r="O161" s="104"/>
      <c r="P161" s="104"/>
      <c r="Q161" s="104"/>
      <c r="R161" s="104"/>
      <c r="S161" s="104"/>
      <c r="T161" s="104"/>
      <c r="U161" s="104"/>
      <c r="V161" s="104"/>
      <c r="W161" s="104"/>
      <c r="X161" s="104"/>
      <c r="Y161" s="104"/>
      <c r="Z161" s="104"/>
    </row>
    <row r="162" spans="1:26" ht="15.75" customHeight="1">
      <c r="A162" s="104"/>
      <c r="B162" s="104"/>
      <c r="C162" s="193"/>
      <c r="D162" s="104"/>
      <c r="E162" s="105"/>
      <c r="F162" s="105"/>
      <c r="G162" s="105"/>
      <c r="H162" s="105"/>
      <c r="I162" s="104"/>
      <c r="J162" s="104"/>
      <c r="K162" s="106"/>
      <c r="L162" s="107"/>
      <c r="M162" s="104"/>
      <c r="N162" s="104"/>
      <c r="O162" s="104"/>
      <c r="P162" s="104"/>
      <c r="Q162" s="104"/>
      <c r="R162" s="104"/>
      <c r="S162" s="104"/>
      <c r="T162" s="104"/>
      <c r="U162" s="104"/>
      <c r="V162" s="104"/>
      <c r="W162" s="104"/>
      <c r="X162" s="104"/>
      <c r="Y162" s="104"/>
      <c r="Z162" s="104"/>
    </row>
    <row r="163" spans="1:26" ht="15.75" customHeight="1">
      <c r="A163" s="104"/>
      <c r="B163" s="104"/>
      <c r="C163" s="193"/>
      <c r="D163" s="104"/>
      <c r="E163" s="105"/>
      <c r="F163" s="105"/>
      <c r="G163" s="105"/>
      <c r="H163" s="105"/>
      <c r="I163" s="104"/>
      <c r="J163" s="104"/>
      <c r="K163" s="106"/>
      <c r="L163" s="107"/>
      <c r="M163" s="104"/>
      <c r="N163" s="104"/>
      <c r="O163" s="104"/>
      <c r="P163" s="104"/>
      <c r="Q163" s="104"/>
      <c r="R163" s="104"/>
      <c r="S163" s="104"/>
      <c r="T163" s="104"/>
      <c r="U163" s="104"/>
      <c r="V163" s="104"/>
      <c r="W163" s="104"/>
      <c r="X163" s="104"/>
      <c r="Y163" s="104"/>
      <c r="Z163" s="104"/>
    </row>
    <row r="164" spans="1:26" ht="15.75" customHeight="1">
      <c r="A164" s="104"/>
      <c r="B164" s="104"/>
      <c r="C164" s="193"/>
      <c r="D164" s="104"/>
      <c r="E164" s="105"/>
      <c r="F164" s="105"/>
      <c r="G164" s="105"/>
      <c r="H164" s="105"/>
      <c r="I164" s="104"/>
      <c r="J164" s="104"/>
      <c r="K164" s="106"/>
      <c r="L164" s="107"/>
      <c r="M164" s="104"/>
      <c r="N164" s="104"/>
      <c r="O164" s="104"/>
      <c r="P164" s="104"/>
      <c r="Q164" s="104"/>
      <c r="R164" s="104"/>
      <c r="S164" s="104"/>
      <c r="T164" s="104"/>
      <c r="U164" s="104"/>
      <c r="V164" s="104"/>
      <c r="W164" s="104"/>
      <c r="X164" s="104"/>
      <c r="Y164" s="104"/>
      <c r="Z164" s="104"/>
    </row>
    <row r="165" spans="1:26" ht="15.75" customHeight="1">
      <c r="A165" s="104"/>
      <c r="B165" s="104"/>
      <c r="C165" s="193"/>
      <c r="D165" s="104"/>
      <c r="E165" s="105"/>
      <c r="F165" s="105"/>
      <c r="G165" s="105"/>
      <c r="H165" s="105"/>
      <c r="I165" s="104"/>
      <c r="J165" s="104"/>
      <c r="K165" s="106"/>
      <c r="L165" s="107"/>
      <c r="M165" s="104"/>
      <c r="N165" s="104"/>
      <c r="O165" s="104"/>
      <c r="P165" s="104"/>
      <c r="Q165" s="104"/>
      <c r="R165" s="104"/>
      <c r="S165" s="104"/>
      <c r="T165" s="104"/>
      <c r="U165" s="104"/>
      <c r="V165" s="104"/>
      <c r="W165" s="104"/>
      <c r="X165" s="104"/>
      <c r="Y165" s="104"/>
      <c r="Z165" s="104"/>
    </row>
    <row r="166" spans="1:26" ht="15.75" customHeight="1">
      <c r="A166" s="104"/>
      <c r="B166" s="104"/>
      <c r="C166" s="193"/>
      <c r="D166" s="104"/>
      <c r="E166" s="105"/>
      <c r="F166" s="105"/>
      <c r="G166" s="105"/>
      <c r="H166" s="105"/>
      <c r="I166" s="104"/>
      <c r="J166" s="104"/>
      <c r="K166" s="106"/>
      <c r="L166" s="107"/>
      <c r="M166" s="104"/>
      <c r="N166" s="104"/>
      <c r="O166" s="104"/>
      <c r="P166" s="104"/>
      <c r="Q166" s="104"/>
      <c r="R166" s="104"/>
      <c r="S166" s="104"/>
      <c r="T166" s="104"/>
      <c r="U166" s="104"/>
      <c r="V166" s="104"/>
      <c r="W166" s="104"/>
      <c r="X166" s="104"/>
      <c r="Y166" s="104"/>
      <c r="Z166" s="104"/>
    </row>
    <row r="167" spans="1:26" ht="15.75" customHeight="1">
      <c r="A167" s="104"/>
      <c r="B167" s="104"/>
      <c r="C167" s="193"/>
      <c r="D167" s="104"/>
      <c r="E167" s="105"/>
      <c r="F167" s="105"/>
      <c r="G167" s="105"/>
      <c r="H167" s="105"/>
      <c r="I167" s="104"/>
      <c r="J167" s="104"/>
      <c r="K167" s="106"/>
      <c r="L167" s="107"/>
      <c r="M167" s="104"/>
      <c r="N167" s="104"/>
      <c r="O167" s="104"/>
      <c r="P167" s="104"/>
      <c r="Q167" s="104"/>
      <c r="R167" s="104"/>
      <c r="S167" s="104"/>
      <c r="T167" s="104"/>
      <c r="U167" s="104"/>
      <c r="V167" s="104"/>
      <c r="W167" s="104"/>
      <c r="X167" s="104"/>
      <c r="Y167" s="104"/>
      <c r="Z167" s="104"/>
    </row>
    <row r="168" spans="1:26" ht="15.75" customHeight="1">
      <c r="A168" s="104"/>
      <c r="B168" s="104"/>
      <c r="C168" s="193"/>
      <c r="D168" s="104"/>
      <c r="E168" s="105"/>
      <c r="F168" s="105"/>
      <c r="G168" s="105"/>
      <c r="H168" s="105"/>
      <c r="I168" s="104"/>
      <c r="J168" s="104"/>
      <c r="K168" s="106"/>
      <c r="L168" s="107"/>
      <c r="M168" s="104"/>
      <c r="N168" s="104"/>
      <c r="O168" s="104"/>
      <c r="P168" s="104"/>
      <c r="Q168" s="104"/>
      <c r="R168" s="104"/>
      <c r="S168" s="104"/>
      <c r="T168" s="104"/>
      <c r="U168" s="104"/>
      <c r="V168" s="104"/>
      <c r="W168" s="104"/>
      <c r="X168" s="104"/>
      <c r="Y168" s="104"/>
      <c r="Z168" s="104"/>
    </row>
    <row r="169" spans="1:26" ht="15.75" customHeight="1">
      <c r="A169" s="104"/>
      <c r="B169" s="104"/>
      <c r="C169" s="193"/>
      <c r="D169" s="104"/>
      <c r="E169" s="105"/>
      <c r="F169" s="105"/>
      <c r="G169" s="105"/>
      <c r="H169" s="105"/>
      <c r="I169" s="104"/>
      <c r="J169" s="104"/>
      <c r="K169" s="106"/>
      <c r="L169" s="107"/>
      <c r="M169" s="104"/>
      <c r="N169" s="104"/>
      <c r="O169" s="104"/>
      <c r="P169" s="104"/>
      <c r="Q169" s="104"/>
      <c r="R169" s="104"/>
      <c r="S169" s="104"/>
      <c r="T169" s="104"/>
      <c r="U169" s="104"/>
      <c r="V169" s="104"/>
      <c r="W169" s="104"/>
      <c r="X169" s="104"/>
      <c r="Y169" s="104"/>
      <c r="Z169" s="104"/>
    </row>
    <row r="170" spans="1:26" ht="15.75" customHeight="1">
      <c r="A170" s="104"/>
      <c r="B170" s="104"/>
      <c r="C170" s="193"/>
      <c r="D170" s="104"/>
      <c r="E170" s="105"/>
      <c r="F170" s="105"/>
      <c r="G170" s="105"/>
      <c r="H170" s="105"/>
      <c r="I170" s="104"/>
      <c r="J170" s="104"/>
      <c r="K170" s="106"/>
      <c r="L170" s="107"/>
      <c r="M170" s="104"/>
      <c r="N170" s="104"/>
      <c r="O170" s="104"/>
      <c r="P170" s="104"/>
      <c r="Q170" s="104"/>
      <c r="R170" s="104"/>
      <c r="S170" s="104"/>
      <c r="T170" s="104"/>
      <c r="U170" s="104"/>
      <c r="V170" s="104"/>
      <c r="W170" s="104"/>
      <c r="X170" s="104"/>
      <c r="Y170" s="104"/>
      <c r="Z170" s="104"/>
    </row>
    <row r="171" spans="1:26" ht="15.75" customHeight="1">
      <c r="A171" s="104"/>
      <c r="B171" s="104"/>
      <c r="C171" s="193"/>
      <c r="D171" s="104"/>
      <c r="E171" s="105"/>
      <c r="F171" s="105"/>
      <c r="G171" s="105"/>
      <c r="H171" s="105"/>
      <c r="I171" s="104"/>
      <c r="J171" s="104"/>
      <c r="K171" s="106"/>
      <c r="L171" s="107"/>
      <c r="M171" s="104"/>
      <c r="N171" s="104"/>
      <c r="O171" s="104"/>
      <c r="P171" s="104"/>
      <c r="Q171" s="104"/>
      <c r="R171" s="104"/>
      <c r="S171" s="104"/>
      <c r="T171" s="104"/>
      <c r="U171" s="104"/>
      <c r="V171" s="104"/>
      <c r="W171" s="104"/>
      <c r="X171" s="104"/>
      <c r="Y171" s="104"/>
      <c r="Z171" s="104"/>
    </row>
    <row r="172" spans="1:26" ht="15.75" customHeight="1">
      <c r="A172" s="104"/>
      <c r="B172" s="104"/>
      <c r="C172" s="193"/>
      <c r="D172" s="104"/>
      <c r="E172" s="105"/>
      <c r="F172" s="105"/>
      <c r="G172" s="105"/>
      <c r="H172" s="105"/>
      <c r="I172" s="104"/>
      <c r="J172" s="104"/>
      <c r="K172" s="106"/>
      <c r="L172" s="107"/>
      <c r="M172" s="104"/>
      <c r="N172" s="104"/>
      <c r="O172" s="104"/>
      <c r="P172" s="104"/>
      <c r="Q172" s="104"/>
      <c r="R172" s="104"/>
      <c r="S172" s="104"/>
      <c r="T172" s="104"/>
      <c r="U172" s="104"/>
      <c r="V172" s="104"/>
      <c r="W172" s="104"/>
      <c r="X172" s="104"/>
      <c r="Y172" s="104"/>
      <c r="Z172" s="104"/>
    </row>
    <row r="173" spans="1:26" ht="15.75" customHeight="1">
      <c r="A173" s="104"/>
      <c r="B173" s="104"/>
      <c r="C173" s="193"/>
      <c r="D173" s="104"/>
      <c r="E173" s="105"/>
      <c r="F173" s="105"/>
      <c r="G173" s="105"/>
      <c r="H173" s="105"/>
      <c r="I173" s="104"/>
      <c r="J173" s="104"/>
      <c r="K173" s="106"/>
      <c r="L173" s="107"/>
      <c r="M173" s="104"/>
      <c r="N173" s="104"/>
      <c r="O173" s="104"/>
      <c r="P173" s="104"/>
      <c r="Q173" s="104"/>
      <c r="R173" s="104"/>
      <c r="S173" s="104"/>
      <c r="T173" s="104"/>
      <c r="U173" s="104"/>
      <c r="V173" s="104"/>
      <c r="W173" s="104"/>
      <c r="X173" s="104"/>
      <c r="Y173" s="104"/>
      <c r="Z173" s="104"/>
    </row>
    <row r="174" spans="1:26" ht="15.75" customHeight="1">
      <c r="A174" s="104"/>
      <c r="B174" s="104"/>
      <c r="C174" s="193"/>
      <c r="D174" s="104"/>
      <c r="E174" s="105"/>
      <c r="F174" s="105"/>
      <c r="G174" s="105"/>
      <c r="H174" s="105"/>
      <c r="I174" s="104"/>
      <c r="J174" s="104"/>
      <c r="K174" s="106"/>
      <c r="L174" s="107"/>
      <c r="M174" s="104"/>
      <c r="N174" s="104"/>
      <c r="O174" s="104"/>
      <c r="P174" s="104"/>
      <c r="Q174" s="104"/>
      <c r="R174" s="104"/>
      <c r="S174" s="104"/>
      <c r="T174" s="104"/>
      <c r="U174" s="104"/>
      <c r="V174" s="104"/>
      <c r="W174" s="104"/>
      <c r="X174" s="104"/>
      <c r="Y174" s="104"/>
      <c r="Z174" s="104"/>
    </row>
    <row r="175" spans="1:26" ht="15.75" customHeight="1">
      <c r="A175" s="104"/>
      <c r="B175" s="104"/>
      <c r="C175" s="193"/>
      <c r="D175" s="104"/>
      <c r="E175" s="105"/>
      <c r="F175" s="105"/>
      <c r="G175" s="105"/>
      <c r="H175" s="105"/>
      <c r="I175" s="104"/>
      <c r="J175" s="104"/>
      <c r="K175" s="106"/>
      <c r="L175" s="107"/>
      <c r="M175" s="104"/>
      <c r="N175" s="104"/>
      <c r="O175" s="104"/>
      <c r="P175" s="104"/>
      <c r="Q175" s="104"/>
      <c r="R175" s="104"/>
      <c r="S175" s="104"/>
      <c r="T175" s="104"/>
      <c r="U175" s="104"/>
      <c r="V175" s="104"/>
      <c r="W175" s="104"/>
      <c r="X175" s="104"/>
      <c r="Y175" s="104"/>
      <c r="Z175" s="104"/>
    </row>
    <row r="176" spans="1:26" ht="15.75" customHeight="1">
      <c r="A176" s="104"/>
      <c r="B176" s="104"/>
      <c r="C176" s="193"/>
      <c r="D176" s="104"/>
      <c r="E176" s="105"/>
      <c r="F176" s="105"/>
      <c r="G176" s="105"/>
      <c r="H176" s="105"/>
      <c r="I176" s="104"/>
      <c r="J176" s="104"/>
      <c r="K176" s="106"/>
      <c r="L176" s="107"/>
      <c r="M176" s="104"/>
      <c r="N176" s="104"/>
      <c r="O176" s="104"/>
      <c r="P176" s="104"/>
      <c r="Q176" s="104"/>
      <c r="R176" s="104"/>
      <c r="S176" s="104"/>
      <c r="T176" s="104"/>
      <c r="U176" s="104"/>
      <c r="V176" s="104"/>
      <c r="W176" s="104"/>
      <c r="X176" s="104"/>
      <c r="Y176" s="104"/>
      <c r="Z176" s="104"/>
    </row>
    <row r="177" spans="1:26" ht="15.75" customHeight="1">
      <c r="A177" s="104"/>
      <c r="B177" s="104"/>
      <c r="C177" s="193"/>
      <c r="D177" s="104"/>
      <c r="E177" s="105"/>
      <c r="F177" s="105"/>
      <c r="G177" s="105"/>
      <c r="H177" s="105"/>
      <c r="I177" s="104"/>
      <c r="J177" s="104"/>
      <c r="K177" s="106"/>
      <c r="L177" s="107"/>
      <c r="M177" s="104"/>
      <c r="N177" s="104"/>
      <c r="O177" s="104"/>
      <c r="P177" s="104"/>
      <c r="Q177" s="104"/>
      <c r="R177" s="104"/>
      <c r="S177" s="104"/>
      <c r="T177" s="104"/>
      <c r="U177" s="104"/>
      <c r="V177" s="104"/>
      <c r="W177" s="104"/>
      <c r="X177" s="104"/>
      <c r="Y177" s="104"/>
      <c r="Z177" s="104"/>
    </row>
    <row r="178" spans="1:26" ht="15.75" customHeight="1">
      <c r="A178" s="104"/>
      <c r="B178" s="104"/>
      <c r="C178" s="193"/>
      <c r="D178" s="104"/>
      <c r="E178" s="105"/>
      <c r="F178" s="105"/>
      <c r="G178" s="105"/>
      <c r="H178" s="105"/>
      <c r="I178" s="104"/>
      <c r="J178" s="104"/>
      <c r="K178" s="106"/>
      <c r="L178" s="107"/>
      <c r="M178" s="104"/>
      <c r="N178" s="104"/>
      <c r="O178" s="104"/>
      <c r="P178" s="104"/>
      <c r="Q178" s="104"/>
      <c r="R178" s="104"/>
      <c r="S178" s="104"/>
      <c r="T178" s="104"/>
      <c r="U178" s="104"/>
      <c r="V178" s="104"/>
      <c r="W178" s="104"/>
      <c r="X178" s="104"/>
      <c r="Y178" s="104"/>
      <c r="Z178" s="104"/>
    </row>
    <row r="179" spans="1:26" ht="15.75" customHeight="1">
      <c r="A179" s="104"/>
      <c r="B179" s="104"/>
      <c r="C179" s="193"/>
      <c r="D179" s="104"/>
      <c r="E179" s="105"/>
      <c r="F179" s="105"/>
      <c r="G179" s="105"/>
      <c r="H179" s="105"/>
      <c r="I179" s="104"/>
      <c r="J179" s="104"/>
      <c r="K179" s="106"/>
      <c r="L179" s="107"/>
      <c r="M179" s="104"/>
      <c r="N179" s="104"/>
      <c r="O179" s="104"/>
      <c r="P179" s="104"/>
      <c r="Q179" s="104"/>
      <c r="R179" s="104"/>
      <c r="S179" s="104"/>
      <c r="T179" s="104"/>
      <c r="U179" s="104"/>
      <c r="V179" s="104"/>
      <c r="W179" s="104"/>
      <c r="X179" s="104"/>
      <c r="Y179" s="104"/>
      <c r="Z179" s="104"/>
    </row>
    <row r="180" spans="1:26" ht="15.75" customHeight="1">
      <c r="A180" s="104"/>
      <c r="B180" s="104"/>
      <c r="C180" s="193"/>
      <c r="D180" s="104"/>
      <c r="E180" s="105"/>
      <c r="F180" s="105"/>
      <c r="G180" s="105"/>
      <c r="H180" s="105"/>
      <c r="I180" s="104"/>
      <c r="J180" s="104"/>
      <c r="K180" s="106"/>
      <c r="L180" s="107"/>
      <c r="M180" s="104"/>
      <c r="N180" s="104"/>
      <c r="O180" s="104"/>
      <c r="P180" s="104"/>
      <c r="Q180" s="104"/>
      <c r="R180" s="104"/>
      <c r="S180" s="104"/>
      <c r="T180" s="104"/>
      <c r="U180" s="104"/>
      <c r="V180" s="104"/>
      <c r="W180" s="104"/>
      <c r="X180" s="104"/>
      <c r="Y180" s="104"/>
      <c r="Z180" s="104"/>
    </row>
    <row r="181" spans="1:26" ht="15.75" customHeight="1">
      <c r="A181" s="104"/>
      <c r="B181" s="104"/>
      <c r="C181" s="193"/>
      <c r="D181" s="104"/>
      <c r="E181" s="105"/>
      <c r="F181" s="105"/>
      <c r="G181" s="105"/>
      <c r="H181" s="105"/>
      <c r="I181" s="104"/>
      <c r="J181" s="104"/>
      <c r="K181" s="106"/>
      <c r="L181" s="107"/>
      <c r="M181" s="104"/>
      <c r="N181" s="104"/>
      <c r="O181" s="104"/>
      <c r="P181" s="104"/>
      <c r="Q181" s="104"/>
      <c r="R181" s="104"/>
      <c r="S181" s="104"/>
      <c r="T181" s="104"/>
      <c r="U181" s="104"/>
      <c r="V181" s="104"/>
      <c r="W181" s="104"/>
      <c r="X181" s="104"/>
      <c r="Y181" s="104"/>
      <c r="Z181" s="104"/>
    </row>
    <row r="182" spans="1:26" ht="15.75" customHeight="1">
      <c r="A182" s="104"/>
      <c r="B182" s="104"/>
      <c r="C182" s="193"/>
      <c r="D182" s="104"/>
      <c r="E182" s="105"/>
      <c r="F182" s="105"/>
      <c r="G182" s="105"/>
      <c r="H182" s="105"/>
      <c r="I182" s="104"/>
      <c r="J182" s="104"/>
      <c r="K182" s="106"/>
      <c r="L182" s="107"/>
      <c r="M182" s="104"/>
      <c r="N182" s="104"/>
      <c r="O182" s="104"/>
      <c r="P182" s="104"/>
      <c r="Q182" s="104"/>
      <c r="R182" s="104"/>
      <c r="S182" s="104"/>
      <c r="T182" s="104"/>
      <c r="U182" s="104"/>
      <c r="V182" s="104"/>
      <c r="W182" s="104"/>
      <c r="X182" s="104"/>
      <c r="Y182" s="104"/>
      <c r="Z182" s="104"/>
    </row>
    <row r="183" spans="1:26" ht="15.75" customHeight="1">
      <c r="A183" s="104"/>
      <c r="B183" s="104"/>
      <c r="C183" s="193"/>
      <c r="D183" s="104"/>
      <c r="E183" s="105"/>
      <c r="F183" s="105"/>
      <c r="G183" s="105"/>
      <c r="H183" s="105"/>
      <c r="I183" s="104"/>
      <c r="J183" s="104"/>
      <c r="K183" s="106"/>
      <c r="L183" s="107"/>
      <c r="M183" s="104"/>
      <c r="N183" s="104"/>
      <c r="O183" s="104"/>
      <c r="P183" s="104"/>
      <c r="Q183" s="104"/>
      <c r="R183" s="104"/>
      <c r="S183" s="104"/>
      <c r="T183" s="104"/>
      <c r="U183" s="104"/>
      <c r="V183" s="104"/>
      <c r="W183" s="104"/>
      <c r="X183" s="104"/>
      <c r="Y183" s="104"/>
      <c r="Z183" s="104"/>
    </row>
    <row r="184" spans="1:26" ht="15.75" customHeight="1">
      <c r="A184" s="104"/>
      <c r="B184" s="104"/>
      <c r="C184" s="193"/>
      <c r="D184" s="104"/>
      <c r="E184" s="105"/>
      <c r="F184" s="105"/>
      <c r="G184" s="105"/>
      <c r="H184" s="105"/>
      <c r="I184" s="104"/>
      <c r="J184" s="104"/>
      <c r="K184" s="106"/>
      <c r="L184" s="107"/>
      <c r="M184" s="104"/>
      <c r="N184" s="104"/>
      <c r="O184" s="104"/>
      <c r="P184" s="104"/>
      <c r="Q184" s="104"/>
      <c r="R184" s="104"/>
      <c r="S184" s="104"/>
      <c r="T184" s="104"/>
      <c r="U184" s="104"/>
      <c r="V184" s="104"/>
      <c r="W184" s="104"/>
      <c r="X184" s="104"/>
      <c r="Y184" s="104"/>
      <c r="Z184" s="104"/>
    </row>
    <row r="185" spans="1:26" ht="15.75" customHeight="1">
      <c r="A185" s="104"/>
      <c r="B185" s="104"/>
      <c r="C185" s="193"/>
      <c r="D185" s="104"/>
      <c r="E185" s="105"/>
      <c r="F185" s="105"/>
      <c r="G185" s="105"/>
      <c r="H185" s="105"/>
      <c r="I185" s="104"/>
      <c r="J185" s="104"/>
      <c r="K185" s="106"/>
      <c r="L185" s="107"/>
      <c r="M185" s="104"/>
      <c r="N185" s="104"/>
      <c r="O185" s="104"/>
      <c r="P185" s="104"/>
      <c r="Q185" s="104"/>
      <c r="R185" s="104"/>
      <c r="S185" s="104"/>
      <c r="T185" s="104"/>
      <c r="U185" s="104"/>
      <c r="V185" s="104"/>
      <c r="W185" s="104"/>
      <c r="X185" s="104"/>
      <c r="Y185" s="104"/>
      <c r="Z185" s="104"/>
    </row>
    <row r="186" spans="1:26" ht="15.75" customHeight="1">
      <c r="A186" s="104"/>
      <c r="B186" s="104"/>
      <c r="C186" s="193"/>
      <c r="D186" s="104"/>
      <c r="E186" s="105"/>
      <c r="F186" s="105"/>
      <c r="G186" s="105"/>
      <c r="H186" s="105"/>
      <c r="I186" s="104"/>
      <c r="J186" s="104"/>
      <c r="K186" s="106"/>
      <c r="L186" s="107"/>
      <c r="M186" s="104"/>
      <c r="N186" s="104"/>
      <c r="O186" s="104"/>
      <c r="P186" s="104"/>
      <c r="Q186" s="104"/>
      <c r="R186" s="104"/>
      <c r="S186" s="104"/>
      <c r="T186" s="104"/>
      <c r="U186" s="104"/>
      <c r="V186" s="104"/>
      <c r="W186" s="104"/>
      <c r="X186" s="104"/>
      <c r="Y186" s="104"/>
      <c r="Z186" s="104"/>
    </row>
    <row r="187" spans="1:26" ht="15.75" customHeight="1">
      <c r="A187" s="104"/>
      <c r="B187" s="104"/>
      <c r="C187" s="193"/>
      <c r="D187" s="104"/>
      <c r="E187" s="105"/>
      <c r="F187" s="105"/>
      <c r="G187" s="105"/>
      <c r="H187" s="105"/>
      <c r="I187" s="104"/>
      <c r="J187" s="104"/>
      <c r="K187" s="106"/>
      <c r="L187" s="107"/>
      <c r="M187" s="104"/>
      <c r="N187" s="104"/>
      <c r="O187" s="104"/>
      <c r="P187" s="104"/>
      <c r="Q187" s="104"/>
      <c r="R187" s="104"/>
      <c r="S187" s="104"/>
      <c r="T187" s="104"/>
      <c r="U187" s="104"/>
      <c r="V187" s="104"/>
      <c r="W187" s="104"/>
      <c r="X187" s="104"/>
      <c r="Y187" s="104"/>
      <c r="Z187" s="104"/>
    </row>
    <row r="188" spans="1:26" ht="15.75" customHeight="1">
      <c r="A188" s="104"/>
      <c r="B188" s="104"/>
      <c r="C188" s="193"/>
      <c r="D188" s="104"/>
      <c r="E188" s="105"/>
      <c r="F188" s="105"/>
      <c r="G188" s="105"/>
      <c r="H188" s="105"/>
      <c r="I188" s="104"/>
      <c r="J188" s="104"/>
      <c r="K188" s="106"/>
      <c r="L188" s="107"/>
      <c r="M188" s="104"/>
      <c r="N188" s="104"/>
      <c r="O188" s="104"/>
      <c r="P188" s="104"/>
      <c r="Q188" s="104"/>
      <c r="R188" s="104"/>
      <c r="S188" s="104"/>
      <c r="T188" s="104"/>
      <c r="U188" s="104"/>
      <c r="V188" s="104"/>
      <c r="W188" s="104"/>
      <c r="X188" s="104"/>
      <c r="Y188" s="104"/>
      <c r="Z188" s="104"/>
    </row>
    <row r="189" spans="1:26" ht="15.75" customHeight="1">
      <c r="A189" s="104"/>
      <c r="B189" s="104"/>
      <c r="C189" s="193"/>
      <c r="D189" s="104"/>
      <c r="E189" s="105"/>
      <c r="F189" s="105"/>
      <c r="G189" s="105"/>
      <c r="H189" s="105"/>
      <c r="I189" s="104"/>
      <c r="J189" s="104"/>
      <c r="K189" s="106"/>
      <c r="L189" s="107"/>
      <c r="M189" s="104"/>
      <c r="N189" s="104"/>
      <c r="O189" s="104"/>
      <c r="P189" s="104"/>
      <c r="Q189" s="104"/>
      <c r="R189" s="104"/>
      <c r="S189" s="104"/>
      <c r="T189" s="104"/>
      <c r="U189" s="104"/>
      <c r="V189" s="104"/>
      <c r="W189" s="104"/>
      <c r="X189" s="104"/>
      <c r="Y189" s="104"/>
      <c r="Z189" s="104"/>
    </row>
    <row r="190" spans="1:26" ht="15.75" customHeight="1">
      <c r="A190" s="104"/>
      <c r="B190" s="104"/>
      <c r="C190" s="193"/>
      <c r="D190" s="104"/>
      <c r="E190" s="105"/>
      <c r="F190" s="105"/>
      <c r="G190" s="105"/>
      <c r="H190" s="105"/>
      <c r="I190" s="104"/>
      <c r="J190" s="104"/>
      <c r="K190" s="106"/>
      <c r="L190" s="107"/>
      <c r="M190" s="104"/>
      <c r="N190" s="104"/>
      <c r="O190" s="104"/>
      <c r="P190" s="104"/>
      <c r="Q190" s="104"/>
      <c r="R190" s="104"/>
      <c r="S190" s="104"/>
      <c r="T190" s="104"/>
      <c r="U190" s="104"/>
      <c r="V190" s="104"/>
      <c r="W190" s="104"/>
      <c r="X190" s="104"/>
      <c r="Y190" s="104"/>
      <c r="Z190" s="104"/>
    </row>
    <row r="191" spans="1:26" ht="15.75" customHeight="1">
      <c r="A191" s="104"/>
      <c r="B191" s="104"/>
      <c r="C191" s="193"/>
      <c r="D191" s="104"/>
      <c r="E191" s="105"/>
      <c r="F191" s="105"/>
      <c r="G191" s="105"/>
      <c r="H191" s="105"/>
      <c r="I191" s="104"/>
      <c r="J191" s="104"/>
      <c r="K191" s="106"/>
      <c r="L191" s="107"/>
      <c r="M191" s="104"/>
      <c r="N191" s="104"/>
      <c r="O191" s="104"/>
      <c r="P191" s="104"/>
      <c r="Q191" s="104"/>
      <c r="R191" s="104"/>
      <c r="S191" s="104"/>
      <c r="T191" s="104"/>
      <c r="U191" s="104"/>
      <c r="V191" s="104"/>
      <c r="W191" s="104"/>
      <c r="X191" s="104"/>
      <c r="Y191" s="104"/>
      <c r="Z191" s="104"/>
    </row>
    <row r="192" spans="1:26" ht="15.75" customHeight="1">
      <c r="A192" s="104"/>
      <c r="B192" s="104"/>
      <c r="C192" s="193"/>
      <c r="D192" s="104"/>
      <c r="E192" s="105"/>
      <c r="F192" s="105"/>
      <c r="G192" s="105"/>
      <c r="H192" s="105"/>
      <c r="I192" s="104"/>
      <c r="J192" s="104"/>
      <c r="K192" s="106"/>
      <c r="L192" s="107"/>
      <c r="M192" s="104"/>
      <c r="N192" s="104"/>
      <c r="O192" s="104"/>
      <c r="P192" s="104"/>
      <c r="Q192" s="104"/>
      <c r="R192" s="104"/>
      <c r="S192" s="104"/>
      <c r="T192" s="104"/>
      <c r="U192" s="104"/>
      <c r="V192" s="104"/>
      <c r="W192" s="104"/>
      <c r="X192" s="104"/>
      <c r="Y192" s="104"/>
      <c r="Z192" s="104"/>
    </row>
    <row r="193" spans="1:26" ht="15.75" customHeight="1">
      <c r="A193" s="104"/>
      <c r="B193" s="104"/>
      <c r="C193" s="193"/>
      <c r="D193" s="104"/>
      <c r="E193" s="105"/>
      <c r="F193" s="105"/>
      <c r="G193" s="105"/>
      <c r="H193" s="105"/>
      <c r="I193" s="104"/>
      <c r="J193" s="104"/>
      <c r="K193" s="106"/>
      <c r="L193" s="107"/>
      <c r="M193" s="104"/>
      <c r="N193" s="104"/>
      <c r="O193" s="104"/>
      <c r="P193" s="104"/>
      <c r="Q193" s="104"/>
      <c r="R193" s="104"/>
      <c r="S193" s="104"/>
      <c r="T193" s="104"/>
      <c r="U193" s="104"/>
      <c r="V193" s="104"/>
      <c r="W193" s="104"/>
      <c r="X193" s="104"/>
      <c r="Y193" s="104"/>
      <c r="Z193" s="104"/>
    </row>
    <row r="194" spans="1:26" ht="15.75" customHeight="1">
      <c r="A194" s="104"/>
      <c r="B194" s="104"/>
      <c r="C194" s="193"/>
      <c r="D194" s="104"/>
      <c r="E194" s="105"/>
      <c r="F194" s="105"/>
      <c r="G194" s="105"/>
      <c r="H194" s="105"/>
      <c r="I194" s="104"/>
      <c r="J194" s="104"/>
      <c r="K194" s="106"/>
      <c r="L194" s="107"/>
      <c r="M194" s="104"/>
      <c r="N194" s="104"/>
      <c r="O194" s="104"/>
      <c r="P194" s="104"/>
      <c r="Q194" s="104"/>
      <c r="R194" s="104"/>
      <c r="S194" s="104"/>
      <c r="T194" s="104"/>
      <c r="U194" s="104"/>
      <c r="V194" s="104"/>
      <c r="W194" s="104"/>
      <c r="X194" s="104"/>
      <c r="Y194" s="104"/>
      <c r="Z194" s="104"/>
    </row>
    <row r="195" spans="1:26" ht="15.75" customHeight="1">
      <c r="A195" s="104"/>
      <c r="B195" s="104"/>
      <c r="C195" s="193"/>
      <c r="D195" s="104"/>
      <c r="E195" s="105"/>
      <c r="F195" s="105"/>
      <c r="G195" s="105"/>
      <c r="H195" s="105"/>
      <c r="I195" s="104"/>
      <c r="J195" s="104"/>
      <c r="K195" s="106"/>
      <c r="L195" s="107"/>
      <c r="M195" s="104"/>
      <c r="N195" s="104"/>
      <c r="O195" s="104"/>
      <c r="P195" s="104"/>
      <c r="Q195" s="104"/>
      <c r="R195" s="104"/>
      <c r="S195" s="104"/>
      <c r="T195" s="104"/>
      <c r="U195" s="104"/>
      <c r="V195" s="104"/>
      <c r="W195" s="104"/>
      <c r="X195" s="104"/>
      <c r="Y195" s="104"/>
      <c r="Z195" s="104"/>
    </row>
    <row r="196" spans="1:26" ht="15.75" customHeight="1">
      <c r="A196" s="104"/>
      <c r="B196" s="104"/>
      <c r="C196" s="193"/>
      <c r="D196" s="104"/>
      <c r="E196" s="105"/>
      <c r="F196" s="105"/>
      <c r="G196" s="105"/>
      <c r="H196" s="105"/>
      <c r="I196" s="104"/>
      <c r="J196" s="104"/>
      <c r="K196" s="106"/>
      <c r="L196" s="107"/>
      <c r="M196" s="104"/>
      <c r="N196" s="104"/>
      <c r="O196" s="104"/>
      <c r="P196" s="104"/>
      <c r="Q196" s="104"/>
      <c r="R196" s="104"/>
      <c r="S196" s="104"/>
      <c r="T196" s="104"/>
      <c r="U196" s="104"/>
      <c r="V196" s="104"/>
      <c r="W196" s="104"/>
      <c r="X196" s="104"/>
      <c r="Y196" s="104"/>
      <c r="Z196" s="104"/>
    </row>
    <row r="197" spans="1:26" ht="15.75" customHeight="1">
      <c r="A197" s="104"/>
      <c r="B197" s="104"/>
      <c r="C197" s="193"/>
      <c r="D197" s="104"/>
      <c r="E197" s="105"/>
      <c r="F197" s="105"/>
      <c r="G197" s="105"/>
      <c r="H197" s="105"/>
      <c r="I197" s="104"/>
      <c r="J197" s="104"/>
      <c r="K197" s="106"/>
      <c r="L197" s="107"/>
      <c r="M197" s="104"/>
      <c r="N197" s="104"/>
      <c r="O197" s="104"/>
      <c r="P197" s="104"/>
      <c r="Q197" s="104"/>
      <c r="R197" s="104"/>
      <c r="S197" s="104"/>
      <c r="T197" s="104"/>
      <c r="U197" s="104"/>
      <c r="V197" s="104"/>
      <c r="W197" s="104"/>
      <c r="X197" s="104"/>
      <c r="Y197" s="104"/>
      <c r="Z197" s="104"/>
    </row>
    <row r="198" spans="1:26" ht="15.75" customHeight="1">
      <c r="A198" s="104"/>
      <c r="B198" s="104"/>
      <c r="C198" s="193"/>
      <c r="D198" s="104"/>
      <c r="E198" s="105"/>
      <c r="F198" s="105"/>
      <c r="G198" s="105"/>
      <c r="H198" s="105"/>
      <c r="I198" s="104"/>
      <c r="J198" s="104"/>
      <c r="K198" s="106"/>
      <c r="L198" s="107"/>
      <c r="M198" s="104"/>
      <c r="N198" s="104"/>
      <c r="O198" s="104"/>
      <c r="P198" s="104"/>
      <c r="Q198" s="104"/>
      <c r="R198" s="104"/>
      <c r="S198" s="104"/>
      <c r="T198" s="104"/>
      <c r="U198" s="104"/>
      <c r="V198" s="104"/>
      <c r="W198" s="104"/>
      <c r="X198" s="104"/>
      <c r="Y198" s="104"/>
      <c r="Z198" s="104"/>
    </row>
    <row r="199" spans="1:26" ht="15.75" customHeight="1">
      <c r="A199" s="104"/>
      <c r="B199" s="104"/>
      <c r="C199" s="193"/>
      <c r="D199" s="104"/>
      <c r="E199" s="105"/>
      <c r="F199" s="105"/>
      <c r="G199" s="105"/>
      <c r="H199" s="105"/>
      <c r="I199" s="104"/>
      <c r="J199" s="104"/>
      <c r="K199" s="106"/>
      <c r="L199" s="107"/>
      <c r="M199" s="104"/>
      <c r="N199" s="104"/>
      <c r="O199" s="104"/>
      <c r="P199" s="104"/>
      <c r="Q199" s="104"/>
      <c r="R199" s="104"/>
      <c r="S199" s="104"/>
      <c r="T199" s="104"/>
      <c r="U199" s="104"/>
      <c r="V199" s="104"/>
      <c r="W199" s="104"/>
      <c r="X199" s="104"/>
      <c r="Y199" s="104"/>
      <c r="Z199" s="104"/>
    </row>
    <row r="200" spans="1:26" ht="15.75" customHeight="1">
      <c r="A200" s="104"/>
      <c r="B200" s="104"/>
      <c r="C200" s="193"/>
      <c r="D200" s="104"/>
      <c r="E200" s="105"/>
      <c r="F200" s="105"/>
      <c r="G200" s="105"/>
      <c r="H200" s="105"/>
      <c r="I200" s="104"/>
      <c r="J200" s="104"/>
      <c r="K200" s="106"/>
      <c r="L200" s="107"/>
      <c r="M200" s="104"/>
      <c r="N200" s="104"/>
      <c r="O200" s="104"/>
      <c r="P200" s="104"/>
      <c r="Q200" s="104"/>
      <c r="R200" s="104"/>
      <c r="S200" s="104"/>
      <c r="T200" s="104"/>
      <c r="U200" s="104"/>
      <c r="V200" s="104"/>
      <c r="W200" s="104"/>
      <c r="X200" s="104"/>
      <c r="Y200" s="104"/>
      <c r="Z200" s="104"/>
    </row>
    <row r="201" spans="1:26" ht="15.75" customHeight="1">
      <c r="A201" s="104"/>
      <c r="B201" s="104"/>
      <c r="C201" s="193"/>
      <c r="D201" s="104"/>
      <c r="E201" s="105"/>
      <c r="F201" s="105"/>
      <c r="G201" s="105"/>
      <c r="H201" s="105"/>
      <c r="I201" s="104"/>
      <c r="J201" s="104"/>
      <c r="K201" s="106"/>
      <c r="L201" s="107"/>
      <c r="M201" s="104"/>
      <c r="N201" s="104"/>
      <c r="O201" s="104"/>
      <c r="P201" s="104"/>
      <c r="Q201" s="104"/>
      <c r="R201" s="104"/>
      <c r="S201" s="104"/>
      <c r="T201" s="104"/>
      <c r="U201" s="104"/>
      <c r="V201" s="104"/>
      <c r="W201" s="104"/>
      <c r="X201" s="104"/>
      <c r="Y201" s="104"/>
      <c r="Z201" s="104"/>
    </row>
    <row r="202" spans="1:26" ht="15.75" customHeight="1">
      <c r="A202" s="104"/>
      <c r="B202" s="104"/>
      <c r="C202" s="193"/>
      <c r="D202" s="104"/>
      <c r="E202" s="105"/>
      <c r="F202" s="105"/>
      <c r="G202" s="105"/>
      <c r="H202" s="105"/>
      <c r="I202" s="104"/>
      <c r="J202" s="104"/>
      <c r="K202" s="106"/>
      <c r="L202" s="107"/>
      <c r="M202" s="104"/>
      <c r="N202" s="104"/>
      <c r="O202" s="104"/>
      <c r="P202" s="104"/>
      <c r="Q202" s="104"/>
      <c r="R202" s="104"/>
      <c r="S202" s="104"/>
      <c r="T202" s="104"/>
      <c r="U202" s="104"/>
      <c r="V202" s="104"/>
      <c r="W202" s="104"/>
      <c r="X202" s="104"/>
      <c r="Y202" s="104"/>
      <c r="Z202" s="104"/>
    </row>
    <row r="203" spans="1:26" ht="15.75" customHeight="1">
      <c r="A203" s="104"/>
      <c r="B203" s="104"/>
      <c r="C203" s="193"/>
      <c r="D203" s="104"/>
      <c r="E203" s="105"/>
      <c r="F203" s="105"/>
      <c r="G203" s="105"/>
      <c r="H203" s="105"/>
      <c r="I203" s="104"/>
      <c r="J203" s="104"/>
      <c r="K203" s="106"/>
      <c r="L203" s="107"/>
      <c r="M203" s="104"/>
      <c r="N203" s="104"/>
      <c r="O203" s="104"/>
      <c r="P203" s="104"/>
      <c r="Q203" s="104"/>
      <c r="R203" s="104"/>
      <c r="S203" s="104"/>
      <c r="T203" s="104"/>
      <c r="U203" s="104"/>
      <c r="V203" s="104"/>
      <c r="W203" s="104"/>
      <c r="X203" s="104"/>
      <c r="Y203" s="104"/>
      <c r="Z203" s="104"/>
    </row>
    <row r="204" spans="1:26" ht="15.75" customHeight="1">
      <c r="A204" s="104"/>
      <c r="B204" s="104"/>
      <c r="C204" s="193"/>
      <c r="D204" s="104"/>
      <c r="E204" s="105"/>
      <c r="F204" s="105"/>
      <c r="G204" s="105"/>
      <c r="H204" s="105"/>
      <c r="I204" s="104"/>
      <c r="J204" s="104"/>
      <c r="K204" s="106"/>
      <c r="L204" s="107"/>
      <c r="M204" s="104"/>
      <c r="N204" s="104"/>
      <c r="O204" s="104"/>
      <c r="P204" s="104"/>
      <c r="Q204" s="104"/>
      <c r="R204" s="104"/>
      <c r="S204" s="104"/>
      <c r="T204" s="104"/>
      <c r="U204" s="104"/>
      <c r="V204" s="104"/>
      <c r="W204" s="104"/>
      <c r="X204" s="104"/>
      <c r="Y204" s="104"/>
      <c r="Z204" s="104"/>
    </row>
    <row r="205" spans="1:26" ht="15.75" customHeight="1">
      <c r="A205" s="104"/>
      <c r="B205" s="104"/>
      <c r="C205" s="193"/>
      <c r="D205" s="104"/>
      <c r="E205" s="105"/>
      <c r="F205" s="105"/>
      <c r="G205" s="105"/>
      <c r="H205" s="105"/>
      <c r="I205" s="104"/>
      <c r="J205" s="104"/>
      <c r="K205" s="106"/>
      <c r="L205" s="107"/>
      <c r="M205" s="104"/>
      <c r="N205" s="104"/>
      <c r="O205" s="104"/>
      <c r="P205" s="104"/>
      <c r="Q205" s="104"/>
      <c r="R205" s="104"/>
      <c r="S205" s="104"/>
      <c r="T205" s="104"/>
      <c r="U205" s="104"/>
      <c r="V205" s="104"/>
      <c r="W205" s="104"/>
      <c r="X205" s="104"/>
      <c r="Y205" s="104"/>
      <c r="Z205" s="104"/>
    </row>
    <row r="206" spans="1:26" ht="15.75" customHeight="1">
      <c r="A206" s="104"/>
      <c r="B206" s="104"/>
      <c r="C206" s="193"/>
      <c r="D206" s="104"/>
      <c r="E206" s="105"/>
      <c r="F206" s="105"/>
      <c r="G206" s="105"/>
      <c r="H206" s="105"/>
      <c r="I206" s="104"/>
      <c r="J206" s="104"/>
      <c r="K206" s="106"/>
      <c r="L206" s="107"/>
      <c r="M206" s="104"/>
      <c r="N206" s="104"/>
      <c r="O206" s="104"/>
      <c r="P206" s="104"/>
      <c r="Q206" s="104"/>
      <c r="R206" s="104"/>
      <c r="S206" s="104"/>
      <c r="T206" s="104"/>
      <c r="U206" s="104"/>
      <c r="V206" s="104"/>
      <c r="W206" s="104"/>
      <c r="X206" s="104"/>
      <c r="Y206" s="104"/>
      <c r="Z206" s="104"/>
    </row>
    <row r="207" spans="1:26" ht="15.75" customHeight="1">
      <c r="A207" s="104"/>
      <c r="B207" s="104"/>
      <c r="C207" s="193"/>
      <c r="D207" s="104"/>
      <c r="E207" s="105"/>
      <c r="F207" s="105"/>
      <c r="G207" s="105"/>
      <c r="H207" s="105"/>
      <c r="I207" s="104"/>
      <c r="J207" s="104"/>
      <c r="K207" s="106"/>
      <c r="L207" s="107"/>
      <c r="M207" s="104"/>
      <c r="N207" s="104"/>
      <c r="O207" s="104"/>
      <c r="P207" s="104"/>
      <c r="Q207" s="104"/>
      <c r="R207" s="104"/>
      <c r="S207" s="104"/>
      <c r="T207" s="104"/>
      <c r="U207" s="104"/>
      <c r="V207" s="104"/>
      <c r="W207" s="104"/>
      <c r="X207" s="104"/>
      <c r="Y207" s="104"/>
      <c r="Z207" s="104"/>
    </row>
    <row r="208" spans="1:26" ht="15.75" customHeight="1">
      <c r="A208" s="104"/>
      <c r="B208" s="104"/>
      <c r="C208" s="193"/>
      <c r="D208" s="104"/>
      <c r="E208" s="105"/>
      <c r="F208" s="105"/>
      <c r="G208" s="105"/>
      <c r="H208" s="105"/>
      <c r="I208" s="104"/>
      <c r="J208" s="104"/>
      <c r="K208" s="106"/>
      <c r="L208" s="107"/>
      <c r="M208" s="104"/>
      <c r="N208" s="104"/>
      <c r="O208" s="104"/>
      <c r="P208" s="104"/>
      <c r="Q208" s="104"/>
      <c r="R208" s="104"/>
      <c r="S208" s="104"/>
      <c r="T208" s="104"/>
      <c r="U208" s="104"/>
      <c r="V208" s="104"/>
      <c r="W208" s="104"/>
      <c r="X208" s="104"/>
      <c r="Y208" s="104"/>
      <c r="Z208" s="104"/>
    </row>
    <row r="209" spans="1:26" ht="15.75" customHeight="1">
      <c r="A209" s="104"/>
      <c r="B209" s="104"/>
      <c r="C209" s="193"/>
      <c r="D209" s="104"/>
      <c r="E209" s="105"/>
      <c r="F209" s="105"/>
      <c r="G209" s="105"/>
      <c r="H209" s="105"/>
      <c r="I209" s="104"/>
      <c r="J209" s="104"/>
      <c r="K209" s="106"/>
      <c r="L209" s="107"/>
      <c r="M209" s="104"/>
      <c r="N209" s="104"/>
      <c r="O209" s="104"/>
      <c r="P209" s="104"/>
      <c r="Q209" s="104"/>
      <c r="R209" s="104"/>
      <c r="S209" s="104"/>
      <c r="T209" s="104"/>
      <c r="U209" s="104"/>
      <c r="V209" s="104"/>
      <c r="W209" s="104"/>
      <c r="X209" s="104"/>
      <c r="Y209" s="104"/>
      <c r="Z209" s="104"/>
    </row>
    <row r="210" spans="1:26" ht="15.75" customHeight="1">
      <c r="A210" s="104"/>
      <c r="B210" s="104"/>
      <c r="C210" s="193"/>
      <c r="D210" s="104"/>
      <c r="E210" s="105"/>
      <c r="F210" s="105"/>
      <c r="G210" s="105"/>
      <c r="H210" s="105"/>
      <c r="I210" s="104"/>
      <c r="J210" s="104"/>
      <c r="K210" s="106"/>
      <c r="L210" s="107"/>
      <c r="M210" s="104"/>
      <c r="N210" s="104"/>
      <c r="O210" s="104"/>
      <c r="P210" s="104"/>
      <c r="Q210" s="104"/>
      <c r="R210" s="104"/>
      <c r="S210" s="104"/>
      <c r="T210" s="104"/>
      <c r="U210" s="104"/>
      <c r="V210" s="104"/>
      <c r="W210" s="104"/>
      <c r="X210" s="104"/>
      <c r="Y210" s="104"/>
      <c r="Z210" s="104"/>
    </row>
    <row r="211" spans="1:26" ht="15.75" customHeight="1">
      <c r="A211" s="104"/>
      <c r="B211" s="104"/>
      <c r="C211" s="193"/>
      <c r="D211" s="104"/>
      <c r="E211" s="105"/>
      <c r="F211" s="105"/>
      <c r="G211" s="105"/>
      <c r="H211" s="105"/>
      <c r="I211" s="104"/>
      <c r="J211" s="104"/>
      <c r="K211" s="106"/>
      <c r="L211" s="107"/>
      <c r="M211" s="104"/>
      <c r="N211" s="104"/>
      <c r="O211" s="104"/>
      <c r="P211" s="104"/>
      <c r="Q211" s="104"/>
      <c r="R211" s="104"/>
      <c r="S211" s="104"/>
      <c r="T211" s="104"/>
      <c r="U211" s="104"/>
      <c r="V211" s="104"/>
      <c r="W211" s="104"/>
      <c r="X211" s="104"/>
      <c r="Y211" s="104"/>
      <c r="Z211" s="104"/>
    </row>
    <row r="212" spans="1:26" ht="15.75" customHeight="1">
      <c r="A212" s="104"/>
      <c r="B212" s="104"/>
      <c r="C212" s="193"/>
      <c r="D212" s="104"/>
      <c r="E212" s="105"/>
      <c r="F212" s="105"/>
      <c r="G212" s="105"/>
      <c r="H212" s="105"/>
      <c r="I212" s="104"/>
      <c r="J212" s="104"/>
      <c r="K212" s="106"/>
      <c r="L212" s="107"/>
      <c r="M212" s="104"/>
      <c r="N212" s="104"/>
      <c r="O212" s="104"/>
      <c r="P212" s="104"/>
      <c r="Q212" s="104"/>
      <c r="R212" s="104"/>
      <c r="S212" s="104"/>
      <c r="T212" s="104"/>
      <c r="U212" s="104"/>
      <c r="V212" s="104"/>
      <c r="W212" s="104"/>
      <c r="X212" s="104"/>
      <c r="Y212" s="104"/>
      <c r="Z212" s="104"/>
    </row>
    <row r="213" spans="1:26" ht="15.75" customHeight="1">
      <c r="A213" s="104"/>
      <c r="B213" s="104"/>
      <c r="C213" s="193"/>
      <c r="D213" s="104"/>
      <c r="E213" s="105"/>
      <c r="F213" s="105"/>
      <c r="G213" s="105"/>
      <c r="H213" s="105"/>
      <c r="I213" s="104"/>
      <c r="J213" s="104"/>
      <c r="K213" s="106"/>
      <c r="L213" s="107"/>
      <c r="M213" s="104"/>
      <c r="N213" s="104"/>
      <c r="O213" s="104"/>
      <c r="P213" s="104"/>
      <c r="Q213" s="104"/>
      <c r="R213" s="104"/>
      <c r="S213" s="104"/>
      <c r="T213" s="104"/>
      <c r="U213" s="104"/>
      <c r="V213" s="104"/>
      <c r="W213" s="104"/>
      <c r="X213" s="104"/>
      <c r="Y213" s="104"/>
      <c r="Z213" s="104"/>
    </row>
    <row r="214" spans="1:26" ht="15.75" customHeight="1">
      <c r="A214" s="104"/>
      <c r="B214" s="104"/>
      <c r="C214" s="193"/>
      <c r="D214" s="104"/>
      <c r="E214" s="105"/>
      <c r="F214" s="105"/>
      <c r="G214" s="105"/>
      <c r="H214" s="105"/>
      <c r="I214" s="104"/>
      <c r="J214" s="104"/>
      <c r="K214" s="106"/>
      <c r="L214" s="107"/>
      <c r="M214" s="104"/>
      <c r="N214" s="104"/>
      <c r="O214" s="104"/>
      <c r="P214" s="104"/>
      <c r="Q214" s="104"/>
      <c r="R214" s="104"/>
      <c r="S214" s="104"/>
      <c r="T214" s="104"/>
      <c r="U214" s="104"/>
      <c r="V214" s="104"/>
      <c r="W214" s="104"/>
      <c r="X214" s="104"/>
      <c r="Y214" s="104"/>
      <c r="Z214" s="104"/>
    </row>
    <row r="215" spans="1:26" ht="15.75" customHeight="1">
      <c r="A215" s="104"/>
      <c r="B215" s="104"/>
      <c r="C215" s="193"/>
      <c r="D215" s="104"/>
      <c r="E215" s="105"/>
      <c r="F215" s="105"/>
      <c r="G215" s="105"/>
      <c r="H215" s="105"/>
      <c r="I215" s="104"/>
      <c r="J215" s="104"/>
      <c r="K215" s="106"/>
      <c r="L215" s="107"/>
      <c r="M215" s="104"/>
      <c r="N215" s="104"/>
      <c r="O215" s="104"/>
      <c r="P215" s="104"/>
      <c r="Q215" s="104"/>
      <c r="R215" s="104"/>
      <c r="S215" s="104"/>
      <c r="T215" s="104"/>
      <c r="U215" s="104"/>
      <c r="V215" s="104"/>
      <c r="W215" s="104"/>
      <c r="X215" s="104"/>
      <c r="Y215" s="104"/>
      <c r="Z215" s="104"/>
    </row>
    <row r="216" spans="1:26" ht="15.75" customHeight="1">
      <c r="A216" s="104"/>
      <c r="B216" s="104"/>
      <c r="C216" s="193"/>
      <c r="D216" s="104"/>
      <c r="E216" s="105"/>
      <c r="F216" s="105"/>
      <c r="G216" s="105"/>
      <c r="H216" s="105"/>
      <c r="I216" s="104"/>
      <c r="J216" s="104"/>
      <c r="K216" s="106"/>
      <c r="L216" s="107"/>
      <c r="M216" s="104"/>
      <c r="N216" s="104"/>
      <c r="O216" s="104"/>
      <c r="P216" s="104"/>
      <c r="Q216" s="104"/>
      <c r="R216" s="104"/>
      <c r="S216" s="104"/>
      <c r="T216" s="104"/>
      <c r="U216" s="104"/>
      <c r="V216" s="104"/>
      <c r="W216" s="104"/>
      <c r="X216" s="104"/>
      <c r="Y216" s="104"/>
      <c r="Z216" s="104"/>
    </row>
    <row r="217" spans="1:26" ht="15.75" customHeight="1">
      <c r="A217" s="104"/>
      <c r="B217" s="104"/>
      <c r="C217" s="193"/>
      <c r="D217" s="104"/>
      <c r="E217" s="105"/>
      <c r="F217" s="105"/>
      <c r="G217" s="105"/>
      <c r="H217" s="105"/>
      <c r="I217" s="104"/>
      <c r="J217" s="104"/>
      <c r="K217" s="106"/>
      <c r="L217" s="107"/>
      <c r="M217" s="104"/>
      <c r="N217" s="104"/>
      <c r="O217" s="104"/>
      <c r="P217" s="104"/>
      <c r="Q217" s="104"/>
      <c r="R217" s="104"/>
      <c r="S217" s="104"/>
      <c r="T217" s="104"/>
      <c r="U217" s="104"/>
      <c r="V217" s="104"/>
      <c r="W217" s="104"/>
      <c r="X217" s="104"/>
      <c r="Y217" s="104"/>
      <c r="Z217" s="104"/>
    </row>
    <row r="218" spans="1:26" ht="15.75" customHeight="1">
      <c r="A218" s="104"/>
      <c r="B218" s="104"/>
      <c r="C218" s="193"/>
      <c r="D218" s="104"/>
      <c r="E218" s="105"/>
      <c r="F218" s="105"/>
      <c r="G218" s="105"/>
      <c r="H218" s="105"/>
      <c r="I218" s="104"/>
      <c r="J218" s="104"/>
      <c r="K218" s="106"/>
      <c r="L218" s="107"/>
      <c r="M218" s="104"/>
      <c r="N218" s="104"/>
      <c r="O218" s="104"/>
      <c r="P218" s="104"/>
      <c r="Q218" s="104"/>
      <c r="R218" s="104"/>
      <c r="S218" s="104"/>
      <c r="T218" s="104"/>
      <c r="U218" s="104"/>
      <c r="V218" s="104"/>
      <c r="W218" s="104"/>
      <c r="X218" s="104"/>
      <c r="Y218" s="104"/>
      <c r="Z218" s="104"/>
    </row>
    <row r="219" spans="1:26" ht="15.75" customHeight="1">
      <c r="A219" s="104"/>
      <c r="B219" s="104"/>
      <c r="C219" s="193"/>
      <c r="D219" s="104"/>
      <c r="E219" s="105"/>
      <c r="F219" s="105"/>
      <c r="G219" s="105"/>
      <c r="H219" s="105"/>
      <c r="I219" s="104"/>
      <c r="J219" s="104"/>
      <c r="K219" s="106"/>
      <c r="L219" s="107"/>
      <c r="M219" s="104"/>
      <c r="N219" s="104"/>
      <c r="O219" s="104"/>
      <c r="P219" s="104"/>
      <c r="Q219" s="104"/>
      <c r="R219" s="104"/>
      <c r="S219" s="104"/>
      <c r="T219" s="104"/>
      <c r="U219" s="104"/>
      <c r="V219" s="104"/>
      <c r="W219" s="104"/>
      <c r="X219" s="104"/>
      <c r="Y219" s="104"/>
      <c r="Z219" s="104"/>
    </row>
    <row r="220" spans="1:26" ht="15.75" customHeight="1">
      <c r="A220" s="104"/>
      <c r="B220" s="104"/>
      <c r="C220" s="193"/>
      <c r="D220" s="104"/>
      <c r="E220" s="105"/>
      <c r="F220" s="105"/>
      <c r="G220" s="105"/>
      <c r="H220" s="105"/>
      <c r="I220" s="104"/>
      <c r="J220" s="104"/>
      <c r="K220" s="106"/>
      <c r="L220" s="107"/>
      <c r="M220" s="104"/>
      <c r="N220" s="104"/>
      <c r="O220" s="104"/>
      <c r="P220" s="104"/>
      <c r="Q220" s="104"/>
      <c r="R220" s="104"/>
      <c r="S220" s="104"/>
      <c r="T220" s="104"/>
      <c r="U220" s="104"/>
      <c r="V220" s="104"/>
      <c r="W220" s="104"/>
      <c r="X220" s="104"/>
      <c r="Y220" s="104"/>
      <c r="Z220" s="104"/>
    </row>
    <row r="221" spans="1:26" ht="15.75" customHeight="1">
      <c r="A221" s="104"/>
      <c r="B221" s="104"/>
      <c r="C221" s="193"/>
      <c r="D221" s="104"/>
      <c r="E221" s="105"/>
      <c r="F221" s="105"/>
      <c r="G221" s="105"/>
      <c r="H221" s="105"/>
      <c r="I221" s="104"/>
      <c r="J221" s="104"/>
      <c r="K221" s="106"/>
      <c r="L221" s="107"/>
      <c r="M221" s="104"/>
      <c r="N221" s="104"/>
      <c r="O221" s="104"/>
      <c r="P221" s="104"/>
      <c r="Q221" s="104"/>
      <c r="R221" s="104"/>
      <c r="S221" s="104"/>
      <c r="T221" s="104"/>
      <c r="U221" s="104"/>
      <c r="V221" s="104"/>
      <c r="W221" s="104"/>
      <c r="X221" s="104"/>
      <c r="Y221" s="104"/>
      <c r="Z221" s="104"/>
    </row>
    <row r="222" spans="1:26" ht="15.75" customHeight="1">
      <c r="A222" s="104"/>
      <c r="B222" s="104"/>
      <c r="C222" s="193"/>
      <c r="D222" s="104"/>
      <c r="E222" s="105"/>
      <c r="F222" s="105"/>
      <c r="G222" s="105"/>
      <c r="H222" s="105"/>
      <c r="I222" s="104"/>
      <c r="J222" s="104"/>
      <c r="K222" s="106"/>
      <c r="L222" s="107"/>
      <c r="M222" s="104"/>
      <c r="N222" s="104"/>
      <c r="O222" s="104"/>
      <c r="P222" s="104"/>
      <c r="Q222" s="104"/>
      <c r="R222" s="104"/>
      <c r="S222" s="104"/>
      <c r="T222" s="104"/>
      <c r="U222" s="104"/>
      <c r="V222" s="104"/>
      <c r="W222" s="104"/>
      <c r="X222" s="104"/>
      <c r="Y222" s="104"/>
      <c r="Z222" s="104"/>
    </row>
    <row r="223" spans="1:26" ht="15.75" customHeight="1">
      <c r="A223" s="104"/>
      <c r="B223" s="104"/>
      <c r="C223" s="193"/>
      <c r="D223" s="104"/>
      <c r="E223" s="105"/>
      <c r="F223" s="105"/>
      <c r="G223" s="105"/>
      <c r="H223" s="105"/>
      <c r="I223" s="104"/>
      <c r="J223" s="104"/>
      <c r="K223" s="106"/>
      <c r="L223" s="107"/>
      <c r="M223" s="104"/>
      <c r="N223" s="104"/>
      <c r="O223" s="104"/>
      <c r="P223" s="104"/>
      <c r="Q223" s="104"/>
      <c r="R223" s="104"/>
      <c r="S223" s="104"/>
      <c r="T223" s="104"/>
      <c r="U223" s="104"/>
      <c r="V223" s="104"/>
      <c r="W223" s="104"/>
      <c r="X223" s="104"/>
      <c r="Y223" s="104"/>
      <c r="Z223" s="104"/>
    </row>
    <row r="224" spans="1:26" ht="15.75" customHeight="1">
      <c r="A224" s="104"/>
      <c r="B224" s="104"/>
      <c r="C224" s="193"/>
      <c r="D224" s="104"/>
      <c r="E224" s="105"/>
      <c r="F224" s="105"/>
      <c r="G224" s="105"/>
      <c r="H224" s="105"/>
      <c r="I224" s="104"/>
      <c r="J224" s="104"/>
      <c r="K224" s="106"/>
      <c r="L224" s="107"/>
      <c r="M224" s="104"/>
      <c r="N224" s="104"/>
      <c r="O224" s="104"/>
      <c r="P224" s="104"/>
      <c r="Q224" s="104"/>
      <c r="R224" s="104"/>
      <c r="S224" s="104"/>
      <c r="T224" s="104"/>
      <c r="U224" s="104"/>
      <c r="V224" s="104"/>
      <c r="W224" s="104"/>
      <c r="X224" s="104"/>
      <c r="Y224" s="104"/>
      <c r="Z224" s="104"/>
    </row>
    <row r="225" spans="1:26" ht="15.75" customHeight="1">
      <c r="A225" s="104"/>
      <c r="B225" s="104"/>
      <c r="C225" s="193"/>
      <c r="D225" s="104"/>
      <c r="E225" s="105"/>
      <c r="F225" s="105"/>
      <c r="G225" s="105"/>
      <c r="H225" s="105"/>
      <c r="I225" s="104"/>
      <c r="J225" s="104"/>
      <c r="K225" s="106"/>
      <c r="L225" s="107"/>
      <c r="M225" s="104"/>
      <c r="N225" s="104"/>
      <c r="O225" s="104"/>
      <c r="P225" s="104"/>
      <c r="Q225" s="104"/>
      <c r="R225" s="104"/>
      <c r="S225" s="104"/>
      <c r="T225" s="104"/>
      <c r="U225" s="104"/>
      <c r="V225" s="104"/>
      <c r="W225" s="104"/>
      <c r="X225" s="104"/>
      <c r="Y225" s="104"/>
      <c r="Z225" s="104"/>
    </row>
    <row r="226" spans="1:26" ht="15.75" customHeight="1">
      <c r="A226" s="104"/>
      <c r="B226" s="104"/>
      <c r="C226" s="193"/>
      <c r="D226" s="104"/>
      <c r="E226" s="105"/>
      <c r="F226" s="105"/>
      <c r="G226" s="105"/>
      <c r="H226" s="105"/>
      <c r="I226" s="104"/>
      <c r="J226" s="104"/>
      <c r="K226" s="106"/>
      <c r="L226" s="107"/>
      <c r="M226" s="104"/>
      <c r="N226" s="104"/>
      <c r="O226" s="104"/>
      <c r="P226" s="104"/>
      <c r="Q226" s="104"/>
      <c r="R226" s="104"/>
      <c r="S226" s="104"/>
      <c r="T226" s="104"/>
      <c r="U226" s="104"/>
      <c r="V226" s="104"/>
      <c r="W226" s="104"/>
      <c r="X226" s="104"/>
      <c r="Y226" s="104"/>
      <c r="Z226" s="104"/>
    </row>
    <row r="227" spans="1:26" ht="15.75" customHeight="1">
      <c r="A227" s="104"/>
      <c r="B227" s="104"/>
      <c r="C227" s="193"/>
      <c r="D227" s="104"/>
      <c r="E227" s="105"/>
      <c r="F227" s="105"/>
      <c r="G227" s="105"/>
      <c r="H227" s="105"/>
      <c r="I227" s="104"/>
      <c r="J227" s="104"/>
      <c r="K227" s="106"/>
      <c r="L227" s="107"/>
      <c r="M227" s="104"/>
      <c r="N227" s="104"/>
      <c r="O227" s="104"/>
      <c r="P227" s="104"/>
      <c r="Q227" s="104"/>
      <c r="R227" s="104"/>
      <c r="S227" s="104"/>
      <c r="T227" s="104"/>
      <c r="U227" s="104"/>
      <c r="V227" s="104"/>
      <c r="W227" s="104"/>
      <c r="X227" s="104"/>
      <c r="Y227" s="104"/>
      <c r="Z227" s="104"/>
    </row>
    <row r="228" spans="1:26" ht="15.75" customHeight="1">
      <c r="A228" s="104"/>
      <c r="B228" s="104"/>
      <c r="C228" s="193"/>
      <c r="D228" s="104"/>
      <c r="E228" s="105"/>
      <c r="F228" s="105"/>
      <c r="G228" s="105"/>
      <c r="H228" s="105"/>
      <c r="I228" s="104"/>
      <c r="J228" s="104"/>
      <c r="K228" s="106"/>
      <c r="L228" s="107"/>
      <c r="M228" s="104"/>
      <c r="N228" s="104"/>
      <c r="O228" s="104"/>
      <c r="P228" s="104"/>
      <c r="Q228" s="104"/>
      <c r="R228" s="104"/>
      <c r="S228" s="104"/>
      <c r="T228" s="104"/>
      <c r="U228" s="104"/>
      <c r="V228" s="104"/>
      <c r="W228" s="104"/>
      <c r="X228" s="104"/>
      <c r="Y228" s="104"/>
      <c r="Z228" s="104"/>
    </row>
    <row r="229" spans="1:26" ht="15.75" customHeight="1">
      <c r="A229" s="104"/>
      <c r="B229" s="104"/>
      <c r="C229" s="193"/>
      <c r="D229" s="104"/>
      <c r="E229" s="105"/>
      <c r="F229" s="105"/>
      <c r="G229" s="105"/>
      <c r="H229" s="105"/>
      <c r="I229" s="104"/>
      <c r="J229" s="104"/>
      <c r="K229" s="106"/>
      <c r="L229" s="107"/>
      <c r="M229" s="104"/>
      <c r="N229" s="104"/>
      <c r="O229" s="104"/>
      <c r="P229" s="104"/>
      <c r="Q229" s="104"/>
      <c r="R229" s="104"/>
      <c r="S229" s="104"/>
      <c r="T229" s="104"/>
      <c r="U229" s="104"/>
      <c r="V229" s="104"/>
      <c r="W229" s="104"/>
      <c r="X229" s="104"/>
      <c r="Y229" s="104"/>
      <c r="Z229" s="104"/>
    </row>
    <row r="230" spans="1:26" ht="15.75" customHeight="1">
      <c r="A230" s="104"/>
      <c r="B230" s="104"/>
      <c r="C230" s="193"/>
      <c r="D230" s="104"/>
      <c r="E230" s="105"/>
      <c r="F230" s="105"/>
      <c r="G230" s="105"/>
      <c r="H230" s="105"/>
      <c r="I230" s="104"/>
      <c r="J230" s="104"/>
      <c r="K230" s="106"/>
      <c r="L230" s="107"/>
      <c r="M230" s="104"/>
      <c r="N230" s="104"/>
      <c r="O230" s="104"/>
      <c r="P230" s="104"/>
      <c r="Q230" s="104"/>
      <c r="R230" s="104"/>
      <c r="S230" s="104"/>
      <c r="T230" s="104"/>
      <c r="U230" s="104"/>
      <c r="V230" s="104"/>
      <c r="W230" s="104"/>
      <c r="X230" s="104"/>
      <c r="Y230" s="104"/>
      <c r="Z230" s="104"/>
    </row>
    <row r="231" spans="1:26" ht="15.75" customHeight="1">
      <c r="A231" s="104"/>
      <c r="B231" s="104"/>
      <c r="C231" s="193"/>
      <c r="D231" s="104"/>
      <c r="E231" s="105"/>
      <c r="F231" s="105"/>
      <c r="G231" s="105"/>
      <c r="H231" s="105"/>
      <c r="I231" s="104"/>
      <c r="J231" s="104"/>
      <c r="K231" s="106"/>
      <c r="L231" s="107"/>
      <c r="M231" s="104"/>
      <c r="N231" s="104"/>
      <c r="O231" s="104"/>
      <c r="P231" s="104"/>
      <c r="Q231" s="104"/>
      <c r="R231" s="104"/>
      <c r="S231" s="104"/>
      <c r="T231" s="104"/>
      <c r="U231" s="104"/>
      <c r="V231" s="104"/>
      <c r="W231" s="104"/>
      <c r="X231" s="104"/>
      <c r="Y231" s="104"/>
      <c r="Z231" s="104"/>
    </row>
    <row r="232" spans="1:26" ht="15.75" customHeight="1">
      <c r="A232" s="104"/>
      <c r="B232" s="104"/>
      <c r="C232" s="193"/>
      <c r="D232" s="104"/>
      <c r="E232" s="105"/>
      <c r="F232" s="105"/>
      <c r="G232" s="105"/>
      <c r="H232" s="105"/>
      <c r="I232" s="104"/>
      <c r="J232" s="104"/>
      <c r="K232" s="106"/>
      <c r="L232" s="107"/>
      <c r="M232" s="104"/>
      <c r="N232" s="104"/>
      <c r="O232" s="104"/>
      <c r="P232" s="104"/>
      <c r="Q232" s="104"/>
      <c r="R232" s="104"/>
      <c r="S232" s="104"/>
      <c r="T232" s="104"/>
      <c r="U232" s="104"/>
      <c r="V232" s="104"/>
      <c r="W232" s="104"/>
      <c r="X232" s="104"/>
      <c r="Y232" s="104"/>
      <c r="Z232" s="104"/>
    </row>
    <row r="233" spans="1:26" ht="15.75" customHeight="1">
      <c r="A233" s="104"/>
      <c r="B233" s="104"/>
      <c r="C233" s="193"/>
      <c r="D233" s="104"/>
      <c r="E233" s="105"/>
      <c r="F233" s="105"/>
      <c r="G233" s="105"/>
      <c r="H233" s="105"/>
      <c r="I233" s="104"/>
      <c r="J233" s="104"/>
      <c r="K233" s="106"/>
      <c r="L233" s="107"/>
      <c r="M233" s="104"/>
      <c r="N233" s="104"/>
      <c r="O233" s="104"/>
      <c r="P233" s="104"/>
      <c r="Q233" s="104"/>
      <c r="R233" s="104"/>
      <c r="S233" s="104"/>
      <c r="T233" s="104"/>
      <c r="U233" s="104"/>
      <c r="V233" s="104"/>
      <c r="W233" s="104"/>
      <c r="X233" s="104"/>
      <c r="Y233" s="104"/>
      <c r="Z233" s="104"/>
    </row>
    <row r="234" spans="1:26" ht="15.75" customHeight="1">
      <c r="A234" s="104"/>
      <c r="B234" s="104"/>
      <c r="C234" s="193"/>
      <c r="D234" s="104"/>
      <c r="E234" s="105"/>
      <c r="F234" s="105"/>
      <c r="G234" s="105"/>
      <c r="H234" s="105"/>
      <c r="I234" s="104"/>
      <c r="J234" s="104"/>
      <c r="K234" s="106"/>
      <c r="L234" s="107"/>
      <c r="M234" s="104"/>
      <c r="N234" s="104"/>
      <c r="O234" s="104"/>
      <c r="P234" s="104"/>
      <c r="Q234" s="104"/>
      <c r="R234" s="104"/>
      <c r="S234" s="104"/>
      <c r="T234" s="104"/>
      <c r="U234" s="104"/>
      <c r="V234" s="104"/>
      <c r="W234" s="104"/>
      <c r="X234" s="104"/>
      <c r="Y234" s="104"/>
      <c r="Z234" s="104"/>
    </row>
    <row r="235" spans="1:26" ht="15.75" customHeight="1">
      <c r="A235" s="104"/>
      <c r="B235" s="104"/>
      <c r="C235" s="193"/>
      <c r="D235" s="104"/>
      <c r="E235" s="105"/>
      <c r="F235" s="105"/>
      <c r="G235" s="105"/>
      <c r="H235" s="105"/>
      <c r="I235" s="104"/>
      <c r="J235" s="104"/>
      <c r="K235" s="106"/>
      <c r="L235" s="107"/>
      <c r="M235" s="104"/>
      <c r="N235" s="104"/>
      <c r="O235" s="104"/>
      <c r="P235" s="104"/>
      <c r="Q235" s="104"/>
      <c r="R235" s="104"/>
      <c r="S235" s="104"/>
      <c r="T235" s="104"/>
      <c r="U235" s="104"/>
      <c r="V235" s="104"/>
      <c r="W235" s="104"/>
      <c r="X235" s="104"/>
      <c r="Y235" s="104"/>
      <c r="Z235" s="104"/>
    </row>
    <row r="236" spans="1:26" ht="15.75" customHeight="1">
      <c r="A236" s="104"/>
      <c r="B236" s="104"/>
      <c r="C236" s="193"/>
      <c r="D236" s="104"/>
      <c r="E236" s="105"/>
      <c r="F236" s="105"/>
      <c r="G236" s="105"/>
      <c r="H236" s="105"/>
      <c r="I236" s="104"/>
      <c r="J236" s="104"/>
      <c r="K236" s="106"/>
      <c r="L236" s="107"/>
      <c r="M236" s="104"/>
      <c r="N236" s="104"/>
      <c r="O236" s="104"/>
      <c r="P236" s="104"/>
      <c r="Q236" s="104"/>
      <c r="R236" s="104"/>
      <c r="S236" s="104"/>
      <c r="T236" s="104"/>
      <c r="U236" s="104"/>
      <c r="V236" s="104"/>
      <c r="W236" s="104"/>
      <c r="X236" s="104"/>
      <c r="Y236" s="104"/>
      <c r="Z236" s="104"/>
    </row>
    <row r="237" spans="1:26" ht="15.75" customHeight="1">
      <c r="A237" s="104"/>
      <c r="B237" s="104"/>
      <c r="C237" s="193"/>
      <c r="D237" s="104"/>
      <c r="E237" s="105"/>
      <c r="F237" s="105"/>
      <c r="G237" s="105"/>
      <c r="H237" s="105"/>
      <c r="I237" s="104"/>
      <c r="J237" s="104"/>
      <c r="K237" s="106"/>
      <c r="L237" s="107"/>
      <c r="M237" s="104"/>
      <c r="N237" s="104"/>
      <c r="O237" s="104"/>
      <c r="P237" s="104"/>
      <c r="Q237" s="104"/>
      <c r="R237" s="104"/>
      <c r="S237" s="104"/>
      <c r="T237" s="104"/>
      <c r="U237" s="104"/>
      <c r="V237" s="104"/>
      <c r="W237" s="104"/>
      <c r="X237" s="104"/>
      <c r="Y237" s="104"/>
      <c r="Z237" s="104"/>
    </row>
    <row r="238" spans="1:26" ht="15.75" customHeight="1">
      <c r="A238" s="104"/>
      <c r="B238" s="104"/>
      <c r="C238" s="193"/>
      <c r="D238" s="104"/>
      <c r="E238" s="105"/>
      <c r="F238" s="105"/>
      <c r="G238" s="105"/>
      <c r="H238" s="105"/>
      <c r="I238" s="104"/>
      <c r="J238" s="104"/>
      <c r="K238" s="106"/>
      <c r="L238" s="107"/>
      <c r="M238" s="104"/>
      <c r="N238" s="104"/>
      <c r="O238" s="104"/>
      <c r="P238" s="104"/>
      <c r="Q238" s="104"/>
      <c r="R238" s="104"/>
      <c r="S238" s="104"/>
      <c r="T238" s="104"/>
      <c r="U238" s="104"/>
      <c r="V238" s="104"/>
      <c r="W238" s="104"/>
      <c r="X238" s="104"/>
      <c r="Y238" s="104"/>
      <c r="Z238" s="104"/>
    </row>
    <row r="239" spans="1:26" ht="15.75" customHeight="1">
      <c r="A239" s="104"/>
      <c r="B239" s="104"/>
      <c r="C239" s="193"/>
      <c r="D239" s="104"/>
      <c r="E239" s="105"/>
      <c r="F239" s="105"/>
      <c r="G239" s="105"/>
      <c r="H239" s="105"/>
      <c r="I239" s="104"/>
      <c r="J239" s="104"/>
      <c r="K239" s="106"/>
      <c r="L239" s="107"/>
      <c r="M239" s="104"/>
      <c r="N239" s="104"/>
      <c r="O239" s="104"/>
      <c r="P239" s="104"/>
      <c r="Q239" s="104"/>
      <c r="R239" s="104"/>
      <c r="S239" s="104"/>
      <c r="T239" s="104"/>
      <c r="U239" s="104"/>
      <c r="V239" s="104"/>
      <c r="W239" s="104"/>
      <c r="X239" s="104"/>
      <c r="Y239" s="104"/>
      <c r="Z239" s="104"/>
    </row>
    <row r="240" spans="1:26" ht="15.75" customHeight="1">
      <c r="A240" s="104"/>
      <c r="B240" s="104"/>
      <c r="C240" s="193"/>
      <c r="D240" s="104"/>
      <c r="E240" s="105"/>
      <c r="F240" s="105"/>
      <c r="G240" s="105"/>
      <c r="H240" s="105"/>
      <c r="I240" s="104"/>
      <c r="J240" s="104"/>
      <c r="K240" s="106"/>
      <c r="L240" s="107"/>
      <c r="M240" s="104"/>
      <c r="N240" s="104"/>
      <c r="O240" s="104"/>
      <c r="P240" s="104"/>
      <c r="Q240" s="104"/>
      <c r="R240" s="104"/>
      <c r="S240" s="104"/>
      <c r="T240" s="104"/>
      <c r="U240" s="104"/>
      <c r="V240" s="104"/>
      <c r="W240" s="104"/>
      <c r="X240" s="104"/>
      <c r="Y240" s="104"/>
      <c r="Z240" s="104"/>
    </row>
    <row r="241" spans="1:26" ht="15.75" customHeight="1">
      <c r="A241" s="104"/>
      <c r="B241" s="104"/>
      <c r="C241" s="193"/>
      <c r="D241" s="104"/>
      <c r="E241" s="105"/>
      <c r="F241" s="105"/>
      <c r="G241" s="105"/>
      <c r="H241" s="105"/>
      <c r="I241" s="104"/>
      <c r="J241" s="104"/>
      <c r="K241" s="106"/>
      <c r="L241" s="107"/>
      <c r="M241" s="104"/>
      <c r="N241" s="104"/>
      <c r="O241" s="104"/>
      <c r="P241" s="104"/>
      <c r="Q241" s="104"/>
      <c r="R241" s="104"/>
      <c r="S241" s="104"/>
      <c r="T241" s="104"/>
      <c r="U241" s="104"/>
      <c r="V241" s="104"/>
      <c r="W241" s="104"/>
      <c r="X241" s="104"/>
      <c r="Y241" s="104"/>
      <c r="Z241" s="104"/>
    </row>
    <row r="242" spans="1:26" ht="15.75" customHeight="1">
      <c r="A242" s="104"/>
      <c r="B242" s="104"/>
      <c r="C242" s="193"/>
      <c r="D242" s="104"/>
      <c r="E242" s="105"/>
      <c r="F242" s="105"/>
      <c r="G242" s="105"/>
      <c r="H242" s="105"/>
      <c r="I242" s="104"/>
      <c r="J242" s="104"/>
      <c r="K242" s="106"/>
      <c r="L242" s="107"/>
      <c r="M242" s="104"/>
      <c r="N242" s="104"/>
      <c r="O242" s="104"/>
      <c r="P242" s="104"/>
      <c r="Q242" s="104"/>
      <c r="R242" s="104"/>
      <c r="S242" s="104"/>
      <c r="T242" s="104"/>
      <c r="U242" s="104"/>
      <c r="V242" s="104"/>
      <c r="W242" s="104"/>
      <c r="X242" s="104"/>
      <c r="Y242" s="104"/>
      <c r="Z242" s="104"/>
    </row>
    <row r="243" spans="1:26" ht="15.75" customHeight="1">
      <c r="A243" s="104"/>
      <c r="B243" s="104"/>
      <c r="C243" s="193"/>
      <c r="D243" s="104"/>
      <c r="E243" s="105"/>
      <c r="F243" s="105"/>
      <c r="G243" s="105"/>
      <c r="H243" s="105"/>
      <c r="I243" s="104"/>
      <c r="J243" s="104"/>
      <c r="K243" s="106"/>
      <c r="L243" s="107"/>
      <c r="M243" s="104"/>
      <c r="N243" s="104"/>
      <c r="O243" s="104"/>
      <c r="P243" s="104"/>
      <c r="Q243" s="104"/>
      <c r="R243" s="104"/>
      <c r="S243" s="104"/>
      <c r="T243" s="104"/>
      <c r="U243" s="104"/>
      <c r="V243" s="104"/>
      <c r="W243" s="104"/>
      <c r="X243" s="104"/>
      <c r="Y243" s="104"/>
      <c r="Z243" s="104"/>
    </row>
    <row r="244" spans="1:26" ht="15.75" customHeight="1">
      <c r="A244" s="104"/>
      <c r="B244" s="104"/>
      <c r="C244" s="193"/>
      <c r="D244" s="104"/>
      <c r="E244" s="105"/>
      <c r="F244" s="105"/>
      <c r="G244" s="105"/>
      <c r="H244" s="105"/>
      <c r="I244" s="104"/>
      <c r="J244" s="104"/>
      <c r="K244" s="106"/>
      <c r="L244" s="107"/>
      <c r="M244" s="104"/>
      <c r="N244" s="104"/>
      <c r="O244" s="104"/>
      <c r="P244" s="104"/>
      <c r="Q244" s="104"/>
      <c r="R244" s="104"/>
      <c r="S244" s="104"/>
      <c r="T244" s="104"/>
      <c r="U244" s="104"/>
      <c r="V244" s="104"/>
      <c r="W244" s="104"/>
      <c r="X244" s="104"/>
      <c r="Y244" s="104"/>
      <c r="Z244" s="104"/>
    </row>
    <row r="245" spans="1:26" ht="15.75" customHeight="1">
      <c r="A245" s="104"/>
      <c r="B245" s="104"/>
      <c r="C245" s="193"/>
      <c r="D245" s="104"/>
      <c r="E245" s="105"/>
      <c r="F245" s="105"/>
      <c r="G245" s="105"/>
      <c r="H245" s="105"/>
      <c r="I245" s="104"/>
      <c r="J245" s="104"/>
      <c r="K245" s="106"/>
      <c r="L245" s="107"/>
      <c r="M245" s="104"/>
      <c r="N245" s="104"/>
      <c r="O245" s="104"/>
      <c r="P245" s="104"/>
      <c r="Q245" s="104"/>
      <c r="R245" s="104"/>
      <c r="S245" s="104"/>
      <c r="T245" s="104"/>
      <c r="U245" s="104"/>
      <c r="V245" s="104"/>
      <c r="W245" s="104"/>
      <c r="X245" s="104"/>
      <c r="Y245" s="104"/>
      <c r="Z245" s="104"/>
    </row>
    <row r="246" spans="1:26" ht="15.75" customHeight="1">
      <c r="A246" s="104"/>
      <c r="B246" s="104"/>
      <c r="C246" s="193"/>
      <c r="D246" s="104"/>
      <c r="E246" s="105"/>
      <c r="F246" s="105"/>
      <c r="G246" s="105"/>
      <c r="H246" s="105"/>
      <c r="I246" s="104"/>
      <c r="J246" s="104"/>
      <c r="K246" s="106"/>
      <c r="L246" s="107"/>
      <c r="M246" s="104"/>
      <c r="N246" s="104"/>
      <c r="O246" s="104"/>
      <c r="P246" s="104"/>
      <c r="Q246" s="104"/>
      <c r="R246" s="104"/>
      <c r="S246" s="104"/>
      <c r="T246" s="104"/>
      <c r="U246" s="104"/>
      <c r="V246" s="104"/>
      <c r="W246" s="104"/>
      <c r="X246" s="104"/>
      <c r="Y246" s="104"/>
      <c r="Z246" s="104"/>
    </row>
    <row r="247" spans="1:26" ht="15.75" customHeight="1">
      <c r="A247" s="104"/>
      <c r="B247" s="104"/>
      <c r="C247" s="193"/>
      <c r="D247" s="104"/>
      <c r="E247" s="105"/>
      <c r="F247" s="105"/>
      <c r="G247" s="105"/>
      <c r="H247" s="105"/>
      <c r="I247" s="104"/>
      <c r="J247" s="104"/>
      <c r="K247" s="106"/>
      <c r="L247" s="107"/>
      <c r="M247" s="104"/>
      <c r="N247" s="104"/>
      <c r="O247" s="104"/>
      <c r="P247" s="104"/>
      <c r="Q247" s="104"/>
      <c r="R247" s="104"/>
      <c r="S247" s="104"/>
      <c r="T247" s="104"/>
      <c r="U247" s="104"/>
      <c r="V247" s="104"/>
      <c r="W247" s="104"/>
      <c r="X247" s="104"/>
      <c r="Y247" s="104"/>
      <c r="Z247" s="104"/>
    </row>
    <row r="248" spans="1:26" ht="15.75" customHeight="1">
      <c r="A248" s="104"/>
      <c r="B248" s="104"/>
      <c r="C248" s="193"/>
      <c r="D248" s="104"/>
      <c r="E248" s="105"/>
      <c r="F248" s="105"/>
      <c r="G248" s="105"/>
      <c r="H248" s="105"/>
      <c r="I248" s="104"/>
      <c r="J248" s="104"/>
      <c r="K248" s="106"/>
      <c r="L248" s="107"/>
      <c r="M248" s="104"/>
      <c r="N248" s="104"/>
      <c r="O248" s="104"/>
      <c r="P248" s="104"/>
      <c r="Q248" s="104"/>
      <c r="R248" s="104"/>
      <c r="S248" s="104"/>
      <c r="T248" s="104"/>
      <c r="U248" s="104"/>
      <c r="V248" s="104"/>
      <c r="W248" s="104"/>
      <c r="X248" s="104"/>
      <c r="Y248" s="104"/>
      <c r="Z248" s="104"/>
    </row>
    <row r="249" spans="1:26" ht="15.75" customHeight="1">
      <c r="A249" s="104"/>
      <c r="B249" s="104"/>
      <c r="C249" s="193"/>
      <c r="D249" s="104"/>
      <c r="E249" s="105"/>
      <c r="F249" s="105"/>
      <c r="G249" s="105"/>
      <c r="H249" s="105"/>
      <c r="I249" s="104"/>
      <c r="J249" s="104"/>
      <c r="K249" s="106"/>
      <c r="L249" s="107"/>
      <c r="M249" s="104"/>
      <c r="N249" s="104"/>
      <c r="O249" s="104"/>
      <c r="P249" s="104"/>
      <c r="Q249" s="104"/>
      <c r="R249" s="104"/>
      <c r="S249" s="104"/>
      <c r="T249" s="104"/>
      <c r="U249" s="104"/>
      <c r="V249" s="104"/>
      <c r="W249" s="104"/>
      <c r="X249" s="104"/>
      <c r="Y249" s="104"/>
      <c r="Z249" s="104"/>
    </row>
    <row r="250" spans="1:26" ht="15.75" customHeight="1">
      <c r="A250" s="104"/>
      <c r="B250" s="104"/>
      <c r="C250" s="193"/>
      <c r="D250" s="104"/>
      <c r="E250" s="105"/>
      <c r="F250" s="105"/>
      <c r="G250" s="105"/>
      <c r="H250" s="105"/>
      <c r="I250" s="104"/>
      <c r="J250" s="104"/>
      <c r="K250" s="106"/>
      <c r="L250" s="107"/>
      <c r="M250" s="104"/>
      <c r="N250" s="104"/>
      <c r="O250" s="104"/>
      <c r="P250" s="104"/>
      <c r="Q250" s="104"/>
      <c r="R250" s="104"/>
      <c r="S250" s="104"/>
      <c r="T250" s="104"/>
      <c r="U250" s="104"/>
      <c r="V250" s="104"/>
      <c r="W250" s="104"/>
      <c r="X250" s="104"/>
      <c r="Y250" s="104"/>
      <c r="Z250" s="104"/>
    </row>
    <row r="251" spans="1:26" ht="15.75" customHeight="1">
      <c r="A251" s="104"/>
      <c r="B251" s="104"/>
      <c r="C251" s="193"/>
      <c r="D251" s="104"/>
      <c r="E251" s="105"/>
      <c r="F251" s="105"/>
      <c r="G251" s="105"/>
      <c r="H251" s="105"/>
      <c r="I251" s="104"/>
      <c r="J251" s="104"/>
      <c r="K251" s="106"/>
      <c r="L251" s="107"/>
      <c r="M251" s="104"/>
      <c r="N251" s="104"/>
      <c r="O251" s="104"/>
      <c r="P251" s="104"/>
      <c r="Q251" s="104"/>
      <c r="R251" s="104"/>
      <c r="S251" s="104"/>
      <c r="T251" s="104"/>
      <c r="U251" s="104"/>
      <c r="V251" s="104"/>
      <c r="W251" s="104"/>
      <c r="X251" s="104"/>
      <c r="Y251" s="104"/>
      <c r="Z251" s="104"/>
    </row>
    <row r="252" spans="1:26" ht="15.75" customHeight="1">
      <c r="A252" s="104"/>
      <c r="B252" s="104"/>
      <c r="C252" s="193"/>
      <c r="D252" s="104"/>
      <c r="E252" s="105"/>
      <c r="F252" s="105"/>
      <c r="G252" s="105"/>
      <c r="H252" s="105"/>
      <c r="I252" s="104"/>
      <c r="J252" s="104"/>
      <c r="K252" s="106"/>
      <c r="L252" s="107"/>
      <c r="M252" s="104"/>
      <c r="N252" s="104"/>
      <c r="O252" s="104"/>
      <c r="P252" s="104"/>
      <c r="Q252" s="104"/>
      <c r="R252" s="104"/>
      <c r="S252" s="104"/>
      <c r="T252" s="104"/>
      <c r="U252" s="104"/>
      <c r="V252" s="104"/>
      <c r="W252" s="104"/>
      <c r="X252" s="104"/>
      <c r="Y252" s="104"/>
      <c r="Z252" s="104"/>
    </row>
    <row r="253" spans="1:26" ht="15.75" customHeight="1">
      <c r="A253" s="104"/>
      <c r="B253" s="104"/>
      <c r="C253" s="193"/>
      <c r="D253" s="104"/>
      <c r="E253" s="105"/>
      <c r="F253" s="105"/>
      <c r="G253" s="105"/>
      <c r="H253" s="105"/>
      <c r="I253" s="104"/>
      <c r="J253" s="104"/>
      <c r="K253" s="106"/>
      <c r="L253" s="107"/>
      <c r="M253" s="104"/>
      <c r="N253" s="104"/>
      <c r="O253" s="104"/>
      <c r="P253" s="104"/>
      <c r="Q253" s="104"/>
      <c r="R253" s="104"/>
      <c r="S253" s="104"/>
      <c r="T253" s="104"/>
      <c r="U253" s="104"/>
      <c r="V253" s="104"/>
      <c r="W253" s="104"/>
      <c r="X253" s="104"/>
      <c r="Y253" s="104"/>
      <c r="Z253" s="104"/>
    </row>
    <row r="254" spans="1:26" ht="15.75" customHeight="1">
      <c r="A254" s="104"/>
      <c r="B254" s="104"/>
      <c r="C254" s="193"/>
      <c r="D254" s="104"/>
      <c r="E254" s="105"/>
      <c r="F254" s="105"/>
      <c r="G254" s="105"/>
      <c r="H254" s="105"/>
      <c r="I254" s="104"/>
      <c r="J254" s="104"/>
      <c r="K254" s="106"/>
      <c r="L254" s="107"/>
      <c r="M254" s="104"/>
      <c r="N254" s="104"/>
      <c r="O254" s="104"/>
      <c r="P254" s="104"/>
      <c r="Q254" s="104"/>
      <c r="R254" s="104"/>
      <c r="S254" s="104"/>
      <c r="T254" s="104"/>
      <c r="U254" s="104"/>
      <c r="V254" s="104"/>
      <c r="W254" s="104"/>
      <c r="X254" s="104"/>
      <c r="Y254" s="104"/>
      <c r="Z254" s="104"/>
    </row>
    <row r="255" spans="1:26" ht="15.75" customHeight="1">
      <c r="A255" s="104"/>
      <c r="B255" s="104"/>
      <c r="C255" s="193"/>
      <c r="D255" s="104"/>
      <c r="E255" s="105"/>
      <c r="F255" s="105"/>
      <c r="G255" s="105"/>
      <c r="H255" s="105"/>
      <c r="I255" s="104"/>
      <c r="J255" s="104"/>
      <c r="K255" s="106"/>
      <c r="L255" s="107"/>
      <c r="M255" s="104"/>
      <c r="N255" s="104"/>
      <c r="O255" s="104"/>
      <c r="P255" s="104"/>
      <c r="Q255" s="104"/>
      <c r="R255" s="104"/>
      <c r="S255" s="104"/>
      <c r="T255" s="104"/>
      <c r="U255" s="104"/>
      <c r="V255" s="104"/>
      <c r="W255" s="104"/>
      <c r="X255" s="104"/>
      <c r="Y255" s="104"/>
      <c r="Z255" s="104"/>
    </row>
    <row r="256" spans="1:26" ht="15.75" customHeight="1">
      <c r="A256" s="104"/>
      <c r="B256" s="104"/>
      <c r="C256" s="193"/>
      <c r="D256" s="104"/>
      <c r="E256" s="105"/>
      <c r="F256" s="105"/>
      <c r="G256" s="105"/>
      <c r="H256" s="105"/>
      <c r="I256" s="104"/>
      <c r="J256" s="104"/>
      <c r="K256" s="106"/>
      <c r="L256" s="107"/>
      <c r="M256" s="104"/>
      <c r="N256" s="104"/>
      <c r="O256" s="104"/>
      <c r="P256" s="104"/>
      <c r="Q256" s="104"/>
      <c r="R256" s="104"/>
      <c r="S256" s="104"/>
      <c r="T256" s="104"/>
      <c r="U256" s="104"/>
      <c r="V256" s="104"/>
      <c r="W256" s="104"/>
      <c r="X256" s="104"/>
      <c r="Y256" s="104"/>
      <c r="Z256" s="104"/>
    </row>
    <row r="257" spans="1:26" ht="15.75" customHeight="1">
      <c r="A257" s="104"/>
      <c r="B257" s="104"/>
      <c r="C257" s="193"/>
      <c r="D257" s="104"/>
      <c r="E257" s="105"/>
      <c r="F257" s="105"/>
      <c r="G257" s="105"/>
      <c r="H257" s="105"/>
      <c r="I257" s="104"/>
      <c r="J257" s="104"/>
      <c r="K257" s="106"/>
      <c r="L257" s="107"/>
      <c r="M257" s="104"/>
      <c r="N257" s="104"/>
      <c r="O257" s="104"/>
      <c r="P257" s="104"/>
      <c r="Q257" s="104"/>
      <c r="R257" s="104"/>
      <c r="S257" s="104"/>
      <c r="T257" s="104"/>
      <c r="U257" s="104"/>
      <c r="V257" s="104"/>
      <c r="W257" s="104"/>
      <c r="X257" s="104"/>
      <c r="Y257" s="104"/>
      <c r="Z257" s="104"/>
    </row>
    <row r="258" spans="1:26" ht="15.75" customHeight="1">
      <c r="A258" s="104"/>
      <c r="B258" s="104"/>
      <c r="C258" s="193"/>
      <c r="D258" s="104"/>
      <c r="E258" s="105"/>
      <c r="F258" s="105"/>
      <c r="G258" s="105"/>
      <c r="H258" s="105"/>
      <c r="I258" s="104"/>
      <c r="J258" s="104"/>
      <c r="K258" s="106"/>
      <c r="L258" s="107"/>
      <c r="M258" s="104"/>
      <c r="N258" s="104"/>
      <c r="O258" s="104"/>
      <c r="P258" s="104"/>
      <c r="Q258" s="104"/>
      <c r="R258" s="104"/>
      <c r="S258" s="104"/>
      <c r="T258" s="104"/>
      <c r="U258" s="104"/>
      <c r="V258" s="104"/>
      <c r="W258" s="104"/>
      <c r="X258" s="104"/>
      <c r="Y258" s="104"/>
      <c r="Z258" s="104"/>
    </row>
    <row r="259" spans="1:26" ht="15.75" customHeight="1">
      <c r="A259" s="104"/>
      <c r="B259" s="104"/>
      <c r="C259" s="193"/>
      <c r="D259" s="104"/>
      <c r="E259" s="105"/>
      <c r="F259" s="105"/>
      <c r="G259" s="105"/>
      <c r="H259" s="105"/>
      <c r="I259" s="104"/>
      <c r="J259" s="104"/>
      <c r="K259" s="106"/>
      <c r="L259" s="107"/>
      <c r="M259" s="104"/>
      <c r="N259" s="104"/>
      <c r="O259" s="104"/>
      <c r="P259" s="104"/>
      <c r="Q259" s="104"/>
      <c r="R259" s="104"/>
      <c r="S259" s="104"/>
      <c r="T259" s="104"/>
      <c r="U259" s="104"/>
      <c r="V259" s="104"/>
      <c r="W259" s="104"/>
      <c r="X259" s="104"/>
      <c r="Y259" s="104"/>
      <c r="Z259" s="104"/>
    </row>
    <row r="260" spans="1:26" ht="15.75" customHeight="1">
      <c r="A260" s="104"/>
      <c r="B260" s="104"/>
      <c r="C260" s="193"/>
      <c r="D260" s="104"/>
      <c r="E260" s="105"/>
      <c r="F260" s="105"/>
      <c r="G260" s="105"/>
      <c r="H260" s="105"/>
      <c r="I260" s="104"/>
      <c r="J260" s="104"/>
      <c r="K260" s="106"/>
      <c r="L260" s="107"/>
      <c r="M260" s="104"/>
      <c r="N260" s="104"/>
      <c r="O260" s="104"/>
      <c r="P260" s="104"/>
      <c r="Q260" s="104"/>
      <c r="R260" s="104"/>
      <c r="S260" s="104"/>
      <c r="T260" s="104"/>
      <c r="U260" s="104"/>
      <c r="V260" s="104"/>
      <c r="W260" s="104"/>
      <c r="X260" s="104"/>
      <c r="Y260" s="104"/>
      <c r="Z260" s="104"/>
    </row>
    <row r="261" spans="1:26" ht="15.75" customHeight="1">
      <c r="A261" s="104"/>
      <c r="B261" s="104"/>
      <c r="C261" s="193"/>
      <c r="D261" s="104"/>
      <c r="E261" s="105"/>
      <c r="F261" s="105"/>
      <c r="G261" s="105"/>
      <c r="H261" s="105"/>
      <c r="I261" s="104"/>
      <c r="J261" s="104"/>
      <c r="K261" s="106"/>
      <c r="L261" s="107"/>
      <c r="M261" s="104"/>
      <c r="N261" s="104"/>
      <c r="O261" s="104"/>
      <c r="P261" s="104"/>
      <c r="Q261" s="104"/>
      <c r="R261" s="104"/>
      <c r="S261" s="104"/>
      <c r="T261" s="104"/>
      <c r="U261" s="104"/>
      <c r="V261" s="104"/>
      <c r="W261" s="104"/>
      <c r="X261" s="104"/>
      <c r="Y261" s="104"/>
      <c r="Z261" s="104"/>
    </row>
    <row r="262" spans="1:26" ht="15.75" customHeight="1">
      <c r="A262" s="104"/>
      <c r="B262" s="104"/>
      <c r="C262" s="193"/>
      <c r="D262" s="104"/>
      <c r="E262" s="105"/>
      <c r="F262" s="105"/>
      <c r="G262" s="105"/>
      <c r="H262" s="105"/>
      <c r="I262" s="104"/>
      <c r="J262" s="104"/>
      <c r="K262" s="106"/>
      <c r="L262" s="107"/>
      <c r="M262" s="104"/>
      <c r="N262" s="104"/>
      <c r="O262" s="104"/>
      <c r="P262" s="104"/>
      <c r="Q262" s="104"/>
      <c r="R262" s="104"/>
      <c r="S262" s="104"/>
      <c r="T262" s="104"/>
      <c r="U262" s="104"/>
      <c r="V262" s="104"/>
      <c r="W262" s="104"/>
      <c r="X262" s="104"/>
      <c r="Y262" s="104"/>
      <c r="Z262" s="104"/>
    </row>
    <row r="263" spans="1:26" ht="15.75" customHeight="1">
      <c r="A263" s="104"/>
      <c r="B263" s="104"/>
      <c r="C263" s="193"/>
      <c r="D263" s="104"/>
      <c r="E263" s="105"/>
      <c r="F263" s="105"/>
      <c r="G263" s="105"/>
      <c r="H263" s="105"/>
      <c r="I263" s="104"/>
      <c r="J263" s="104"/>
      <c r="K263" s="106"/>
      <c r="L263" s="107"/>
      <c r="M263" s="104"/>
      <c r="N263" s="104"/>
      <c r="O263" s="104"/>
      <c r="P263" s="104"/>
      <c r="Q263" s="104"/>
      <c r="R263" s="104"/>
      <c r="S263" s="104"/>
      <c r="T263" s="104"/>
      <c r="U263" s="104"/>
      <c r="V263" s="104"/>
      <c r="W263" s="104"/>
      <c r="X263" s="104"/>
      <c r="Y263" s="104"/>
      <c r="Z263" s="104"/>
    </row>
    <row r="264" spans="1:26" ht="15.75" customHeight="1">
      <c r="A264" s="104"/>
      <c r="B264" s="104"/>
      <c r="C264" s="193"/>
      <c r="D264" s="104"/>
      <c r="E264" s="105"/>
      <c r="F264" s="105"/>
      <c r="G264" s="105"/>
      <c r="H264" s="105"/>
      <c r="I264" s="104"/>
      <c r="J264" s="104"/>
      <c r="K264" s="106"/>
      <c r="L264" s="107"/>
      <c r="M264" s="104"/>
      <c r="N264" s="104"/>
      <c r="O264" s="104"/>
      <c r="P264" s="104"/>
      <c r="Q264" s="104"/>
      <c r="R264" s="104"/>
      <c r="S264" s="104"/>
      <c r="T264" s="104"/>
      <c r="U264" s="104"/>
      <c r="V264" s="104"/>
      <c r="W264" s="104"/>
      <c r="X264" s="104"/>
      <c r="Y264" s="104"/>
      <c r="Z264" s="104"/>
    </row>
    <row r="265" spans="1:26" ht="15.75" customHeight="1">
      <c r="A265" s="104"/>
      <c r="B265" s="104"/>
      <c r="C265" s="193"/>
      <c r="D265" s="104"/>
      <c r="E265" s="105"/>
      <c r="F265" s="105"/>
      <c r="G265" s="105"/>
      <c r="H265" s="105"/>
      <c r="I265" s="104"/>
      <c r="J265" s="104"/>
      <c r="K265" s="106"/>
      <c r="L265" s="107"/>
      <c r="M265" s="104"/>
      <c r="N265" s="104"/>
      <c r="O265" s="104"/>
      <c r="P265" s="104"/>
      <c r="Q265" s="104"/>
      <c r="R265" s="104"/>
      <c r="S265" s="104"/>
      <c r="T265" s="104"/>
      <c r="U265" s="104"/>
      <c r="V265" s="104"/>
      <c r="W265" s="104"/>
      <c r="X265" s="104"/>
      <c r="Y265" s="104"/>
      <c r="Z265" s="104"/>
    </row>
    <row r="266" spans="1:26" ht="15.75" customHeight="1">
      <c r="A266" s="104"/>
      <c r="B266" s="104"/>
      <c r="C266" s="193"/>
      <c r="D266" s="104"/>
      <c r="E266" s="105"/>
      <c r="F266" s="105"/>
      <c r="G266" s="105"/>
      <c r="H266" s="105"/>
      <c r="I266" s="104"/>
      <c r="J266" s="104"/>
      <c r="K266" s="106"/>
      <c r="L266" s="107"/>
      <c r="M266" s="104"/>
      <c r="N266" s="104"/>
      <c r="O266" s="104"/>
      <c r="P266" s="104"/>
      <c r="Q266" s="104"/>
      <c r="R266" s="104"/>
      <c r="S266" s="104"/>
      <c r="T266" s="104"/>
      <c r="U266" s="104"/>
      <c r="V266" s="104"/>
      <c r="W266" s="104"/>
      <c r="X266" s="104"/>
      <c r="Y266" s="104"/>
      <c r="Z266" s="104"/>
    </row>
    <row r="267" spans="1:26" ht="15.75" customHeight="1">
      <c r="A267" s="104"/>
      <c r="B267" s="104"/>
      <c r="C267" s="193"/>
      <c r="D267" s="104"/>
      <c r="E267" s="105"/>
      <c r="F267" s="105"/>
      <c r="G267" s="105"/>
      <c r="H267" s="105"/>
      <c r="I267" s="104"/>
      <c r="J267" s="104"/>
      <c r="K267" s="106"/>
      <c r="L267" s="107"/>
      <c r="M267" s="104"/>
      <c r="N267" s="104"/>
      <c r="O267" s="104"/>
      <c r="P267" s="104"/>
      <c r="Q267" s="104"/>
      <c r="R267" s="104"/>
      <c r="S267" s="104"/>
      <c r="T267" s="104"/>
      <c r="U267" s="104"/>
      <c r="V267" s="104"/>
      <c r="W267" s="104"/>
      <c r="X267" s="104"/>
      <c r="Y267" s="104"/>
      <c r="Z267" s="104"/>
    </row>
    <row r="268" spans="1:26" ht="15.75" customHeight="1">
      <c r="A268" s="104"/>
      <c r="B268" s="104"/>
      <c r="C268" s="193"/>
      <c r="D268" s="104"/>
      <c r="E268" s="105"/>
      <c r="F268" s="105"/>
      <c r="G268" s="105"/>
      <c r="H268" s="105"/>
      <c r="I268" s="104"/>
      <c r="J268" s="104"/>
      <c r="K268" s="106"/>
      <c r="L268" s="107"/>
      <c r="M268" s="104"/>
      <c r="N268" s="104"/>
      <c r="O268" s="104"/>
      <c r="P268" s="104"/>
      <c r="Q268" s="104"/>
      <c r="R268" s="104"/>
      <c r="S268" s="104"/>
      <c r="T268" s="104"/>
      <c r="U268" s="104"/>
      <c r="V268" s="104"/>
      <c r="W268" s="104"/>
      <c r="X268" s="104"/>
      <c r="Y268" s="104"/>
      <c r="Z268" s="104"/>
    </row>
    <row r="269" spans="1:26" ht="15.75" customHeight="1">
      <c r="A269" s="104"/>
      <c r="B269" s="104"/>
      <c r="C269" s="193"/>
      <c r="D269" s="104"/>
      <c r="E269" s="105"/>
      <c r="F269" s="105"/>
      <c r="G269" s="105"/>
      <c r="H269" s="105"/>
      <c r="I269" s="104"/>
      <c r="J269" s="104"/>
      <c r="K269" s="106"/>
      <c r="L269" s="107"/>
      <c r="M269" s="104"/>
      <c r="N269" s="104"/>
      <c r="O269" s="104"/>
      <c r="P269" s="104"/>
      <c r="Q269" s="104"/>
      <c r="R269" s="104"/>
      <c r="S269" s="104"/>
      <c r="T269" s="104"/>
      <c r="U269" s="104"/>
      <c r="V269" s="104"/>
      <c r="W269" s="104"/>
      <c r="X269" s="104"/>
      <c r="Y269" s="104"/>
      <c r="Z269" s="104"/>
    </row>
    <row r="270" spans="1:26" ht="15.75" customHeight="1">
      <c r="A270" s="104"/>
      <c r="B270" s="104"/>
      <c r="C270" s="193"/>
      <c r="D270" s="104"/>
      <c r="E270" s="105"/>
      <c r="F270" s="105"/>
      <c r="G270" s="105"/>
      <c r="H270" s="105"/>
      <c r="I270" s="104"/>
      <c r="J270" s="104"/>
      <c r="K270" s="106"/>
      <c r="L270" s="107"/>
      <c r="M270" s="104"/>
      <c r="N270" s="104"/>
      <c r="O270" s="104"/>
      <c r="P270" s="104"/>
      <c r="Q270" s="104"/>
      <c r="R270" s="104"/>
      <c r="S270" s="104"/>
      <c r="T270" s="104"/>
      <c r="U270" s="104"/>
      <c r="V270" s="104"/>
      <c r="W270" s="104"/>
      <c r="X270" s="104"/>
      <c r="Y270" s="104"/>
      <c r="Z270" s="104"/>
    </row>
    <row r="271" spans="1:26" ht="15.75" customHeight="1">
      <c r="A271" s="104"/>
      <c r="B271" s="104"/>
      <c r="C271" s="193"/>
      <c r="D271" s="104"/>
      <c r="E271" s="105"/>
      <c r="F271" s="105"/>
      <c r="G271" s="105"/>
      <c r="H271" s="105"/>
      <c r="I271" s="104"/>
      <c r="J271" s="104"/>
      <c r="K271" s="106"/>
      <c r="L271" s="107"/>
      <c r="M271" s="104"/>
      <c r="N271" s="104"/>
      <c r="O271" s="104"/>
      <c r="P271" s="104"/>
      <c r="Q271" s="104"/>
      <c r="R271" s="104"/>
      <c r="S271" s="104"/>
      <c r="T271" s="104"/>
      <c r="U271" s="104"/>
      <c r="V271" s="104"/>
      <c r="W271" s="104"/>
      <c r="X271" s="104"/>
      <c r="Y271" s="104"/>
      <c r="Z271" s="104"/>
    </row>
    <row r="272" spans="1:26" ht="15.75" customHeight="1">
      <c r="A272" s="104"/>
      <c r="B272" s="104"/>
      <c r="C272" s="193"/>
      <c r="D272" s="104"/>
      <c r="E272" s="105"/>
      <c r="F272" s="105"/>
      <c r="G272" s="105"/>
      <c r="H272" s="105"/>
      <c r="I272" s="104"/>
      <c r="J272" s="104"/>
      <c r="K272" s="106"/>
      <c r="L272" s="107"/>
      <c r="M272" s="104"/>
      <c r="N272" s="104"/>
      <c r="O272" s="104"/>
      <c r="P272" s="104"/>
      <c r="Q272" s="104"/>
      <c r="R272" s="104"/>
      <c r="S272" s="104"/>
      <c r="T272" s="104"/>
      <c r="U272" s="104"/>
      <c r="V272" s="104"/>
      <c r="W272" s="104"/>
      <c r="X272" s="104"/>
      <c r="Y272" s="104"/>
      <c r="Z272" s="104"/>
    </row>
    <row r="273" spans="1:26" ht="15.75" customHeight="1">
      <c r="A273" s="104"/>
      <c r="B273" s="104"/>
      <c r="C273" s="193"/>
      <c r="D273" s="104"/>
      <c r="E273" s="105"/>
      <c r="F273" s="105"/>
      <c r="G273" s="105"/>
      <c r="H273" s="105"/>
      <c r="I273" s="104"/>
      <c r="J273" s="104"/>
      <c r="K273" s="106"/>
      <c r="L273" s="107"/>
      <c r="M273" s="104"/>
      <c r="N273" s="104"/>
      <c r="O273" s="104"/>
      <c r="P273" s="104"/>
      <c r="Q273" s="104"/>
      <c r="R273" s="104"/>
      <c r="S273" s="104"/>
      <c r="T273" s="104"/>
      <c r="U273" s="104"/>
      <c r="V273" s="104"/>
      <c r="W273" s="104"/>
      <c r="X273" s="104"/>
      <c r="Y273" s="104"/>
      <c r="Z273" s="104"/>
    </row>
    <row r="274" spans="1:26" ht="15.75" customHeight="1">
      <c r="A274" s="104"/>
      <c r="B274" s="104"/>
      <c r="C274" s="193"/>
      <c r="D274" s="104"/>
      <c r="E274" s="105"/>
      <c r="F274" s="105"/>
      <c r="G274" s="105"/>
      <c r="H274" s="105"/>
      <c r="I274" s="104"/>
      <c r="J274" s="104"/>
      <c r="K274" s="106"/>
      <c r="L274" s="107"/>
      <c r="M274" s="104"/>
      <c r="N274" s="104"/>
      <c r="O274" s="104"/>
      <c r="P274" s="104"/>
      <c r="Q274" s="104"/>
      <c r="R274" s="104"/>
      <c r="S274" s="104"/>
      <c r="T274" s="104"/>
      <c r="U274" s="104"/>
      <c r="V274" s="104"/>
      <c r="W274" s="104"/>
      <c r="X274" s="104"/>
      <c r="Y274" s="104"/>
      <c r="Z274" s="104"/>
    </row>
    <row r="275" spans="1:26" ht="15.75" customHeight="1">
      <c r="A275" s="104"/>
      <c r="B275" s="104"/>
      <c r="C275" s="193"/>
      <c r="D275" s="104"/>
      <c r="E275" s="105"/>
      <c r="F275" s="105"/>
      <c r="G275" s="105"/>
      <c r="H275" s="105"/>
      <c r="I275" s="104"/>
      <c r="J275" s="104"/>
      <c r="K275" s="106"/>
      <c r="L275" s="107"/>
      <c r="M275" s="104"/>
      <c r="N275" s="104"/>
      <c r="O275" s="104"/>
      <c r="P275" s="104"/>
      <c r="Q275" s="104"/>
      <c r="R275" s="104"/>
      <c r="S275" s="104"/>
      <c r="T275" s="104"/>
      <c r="U275" s="104"/>
      <c r="V275" s="104"/>
      <c r="W275" s="104"/>
      <c r="X275" s="104"/>
      <c r="Y275" s="104"/>
      <c r="Z275" s="104"/>
    </row>
    <row r="276" spans="1:26" ht="15.75" customHeight="1">
      <c r="A276" s="104"/>
      <c r="B276" s="104"/>
      <c r="C276" s="193"/>
      <c r="D276" s="104"/>
      <c r="E276" s="105"/>
      <c r="F276" s="105"/>
      <c r="G276" s="105"/>
      <c r="H276" s="105"/>
      <c r="I276" s="104"/>
      <c r="J276" s="104"/>
      <c r="K276" s="106"/>
      <c r="L276" s="107"/>
      <c r="M276" s="104"/>
      <c r="N276" s="104"/>
      <c r="O276" s="104"/>
      <c r="P276" s="104"/>
      <c r="Q276" s="104"/>
      <c r="R276" s="104"/>
      <c r="S276" s="104"/>
      <c r="T276" s="104"/>
      <c r="U276" s="104"/>
      <c r="V276" s="104"/>
      <c r="W276" s="104"/>
      <c r="X276" s="104"/>
      <c r="Y276" s="104"/>
      <c r="Z276" s="104"/>
    </row>
    <row r="277" spans="1:26" ht="15.75" customHeight="1">
      <c r="A277" s="104"/>
      <c r="B277" s="104"/>
      <c r="C277" s="193"/>
      <c r="D277" s="104"/>
      <c r="E277" s="105"/>
      <c r="F277" s="105"/>
      <c r="G277" s="105"/>
      <c r="H277" s="105"/>
      <c r="I277" s="104"/>
      <c r="J277" s="104"/>
      <c r="K277" s="106"/>
      <c r="L277" s="107"/>
      <c r="M277" s="104"/>
      <c r="N277" s="104"/>
      <c r="O277" s="104"/>
      <c r="P277" s="104"/>
      <c r="Q277" s="104"/>
      <c r="R277" s="104"/>
      <c r="S277" s="104"/>
      <c r="T277" s="104"/>
      <c r="U277" s="104"/>
      <c r="V277" s="104"/>
      <c r="W277" s="104"/>
      <c r="X277" s="104"/>
      <c r="Y277" s="104"/>
      <c r="Z277" s="104"/>
    </row>
    <row r="278" spans="1:26" ht="15.75" customHeight="1">
      <c r="A278" s="104"/>
      <c r="B278" s="104"/>
      <c r="C278" s="193"/>
      <c r="D278" s="104"/>
      <c r="E278" s="105"/>
      <c r="F278" s="105"/>
      <c r="G278" s="105"/>
      <c r="H278" s="105"/>
      <c r="I278" s="104"/>
      <c r="J278" s="104"/>
      <c r="K278" s="106"/>
      <c r="L278" s="107"/>
      <c r="M278" s="104"/>
      <c r="N278" s="104"/>
      <c r="O278" s="104"/>
      <c r="P278" s="104"/>
      <c r="Q278" s="104"/>
      <c r="R278" s="104"/>
      <c r="S278" s="104"/>
      <c r="T278" s="104"/>
      <c r="U278" s="104"/>
      <c r="V278" s="104"/>
      <c r="W278" s="104"/>
      <c r="X278" s="104"/>
      <c r="Y278" s="104"/>
      <c r="Z278" s="104"/>
    </row>
    <row r="279" spans="1:26" ht="15.75" customHeight="1">
      <c r="A279" s="104"/>
      <c r="B279" s="104"/>
      <c r="C279" s="193"/>
      <c r="D279" s="104"/>
      <c r="E279" s="105"/>
      <c r="F279" s="105"/>
      <c r="G279" s="105"/>
      <c r="H279" s="105"/>
      <c r="I279" s="104"/>
      <c r="J279" s="104"/>
      <c r="K279" s="106"/>
      <c r="L279" s="107"/>
      <c r="M279" s="104"/>
      <c r="N279" s="104"/>
      <c r="O279" s="104"/>
      <c r="P279" s="104"/>
      <c r="Q279" s="104"/>
      <c r="R279" s="104"/>
      <c r="S279" s="104"/>
      <c r="T279" s="104"/>
      <c r="U279" s="104"/>
      <c r="V279" s="104"/>
      <c r="W279" s="104"/>
      <c r="X279" s="104"/>
      <c r="Y279" s="104"/>
      <c r="Z279" s="104"/>
    </row>
    <row r="280" spans="1:26" ht="15.75" customHeight="1">
      <c r="A280" s="104"/>
      <c r="B280" s="104"/>
      <c r="C280" s="193"/>
      <c r="D280" s="104"/>
      <c r="E280" s="105"/>
      <c r="F280" s="105"/>
      <c r="G280" s="105"/>
      <c r="H280" s="105"/>
      <c r="I280" s="104"/>
      <c r="J280" s="104"/>
      <c r="K280" s="106"/>
      <c r="L280" s="107"/>
      <c r="M280" s="104"/>
      <c r="N280" s="104"/>
      <c r="O280" s="104"/>
      <c r="P280" s="104"/>
      <c r="Q280" s="104"/>
      <c r="R280" s="104"/>
      <c r="S280" s="104"/>
      <c r="T280" s="104"/>
      <c r="U280" s="104"/>
      <c r="V280" s="104"/>
      <c r="W280" s="104"/>
      <c r="X280" s="104"/>
      <c r="Y280" s="104"/>
      <c r="Z280" s="104"/>
    </row>
    <row r="281" spans="1:26" ht="15.75" customHeight="1">
      <c r="A281" s="104"/>
      <c r="B281" s="104"/>
      <c r="C281" s="193"/>
      <c r="D281" s="104"/>
      <c r="E281" s="105"/>
      <c r="F281" s="105"/>
      <c r="G281" s="105"/>
      <c r="H281" s="105"/>
      <c r="I281" s="104"/>
      <c r="J281" s="104"/>
      <c r="K281" s="106"/>
      <c r="L281" s="107"/>
      <c r="M281" s="104"/>
      <c r="N281" s="104"/>
      <c r="O281" s="104"/>
      <c r="P281" s="104"/>
      <c r="Q281" s="104"/>
      <c r="R281" s="104"/>
      <c r="S281" s="104"/>
      <c r="T281" s="104"/>
      <c r="U281" s="104"/>
      <c r="V281" s="104"/>
      <c r="W281" s="104"/>
      <c r="X281" s="104"/>
      <c r="Y281" s="104"/>
      <c r="Z281" s="104"/>
    </row>
    <row r="282" spans="1:26" ht="15.75" customHeight="1">
      <c r="A282" s="104"/>
      <c r="B282" s="104"/>
      <c r="C282" s="193"/>
      <c r="D282" s="104"/>
      <c r="E282" s="105"/>
      <c r="F282" s="105"/>
      <c r="G282" s="105"/>
      <c r="H282" s="105"/>
      <c r="I282" s="104"/>
      <c r="J282" s="104"/>
      <c r="K282" s="106"/>
      <c r="L282" s="107"/>
      <c r="M282" s="104"/>
      <c r="N282" s="104"/>
      <c r="O282" s="104"/>
      <c r="P282" s="104"/>
      <c r="Q282" s="104"/>
      <c r="R282" s="104"/>
      <c r="S282" s="104"/>
      <c r="T282" s="104"/>
      <c r="U282" s="104"/>
      <c r="V282" s="104"/>
      <c r="W282" s="104"/>
      <c r="X282" s="104"/>
      <c r="Y282" s="104"/>
      <c r="Z282" s="104"/>
    </row>
    <row r="283" spans="1:26" ht="15.75" customHeight="1">
      <c r="A283" s="104"/>
      <c r="B283" s="104"/>
      <c r="C283" s="193"/>
      <c r="D283" s="104"/>
      <c r="E283" s="105"/>
      <c r="F283" s="105"/>
      <c r="G283" s="105"/>
      <c r="H283" s="105"/>
      <c r="I283" s="104"/>
      <c r="J283" s="104"/>
      <c r="K283" s="106"/>
      <c r="L283" s="107"/>
      <c r="M283" s="104"/>
      <c r="N283" s="104"/>
      <c r="O283" s="104"/>
      <c r="P283" s="104"/>
      <c r="Q283" s="104"/>
      <c r="R283" s="104"/>
      <c r="S283" s="104"/>
      <c r="T283" s="104"/>
      <c r="U283" s="104"/>
      <c r="V283" s="104"/>
      <c r="W283" s="104"/>
      <c r="X283" s="104"/>
      <c r="Y283" s="104"/>
      <c r="Z283" s="104"/>
    </row>
    <row r="284" spans="1:26" ht="15.75" customHeight="1">
      <c r="A284" s="104"/>
      <c r="B284" s="104"/>
      <c r="C284" s="193"/>
      <c r="D284" s="104"/>
      <c r="E284" s="105"/>
      <c r="F284" s="105"/>
      <c r="G284" s="105"/>
      <c r="H284" s="105"/>
      <c r="I284" s="104"/>
      <c r="J284" s="104"/>
      <c r="K284" s="106"/>
      <c r="L284" s="107"/>
      <c r="M284" s="104"/>
      <c r="N284" s="104"/>
      <c r="O284" s="104"/>
      <c r="P284" s="104"/>
      <c r="Q284" s="104"/>
      <c r="R284" s="104"/>
      <c r="S284" s="104"/>
      <c r="T284" s="104"/>
      <c r="U284" s="104"/>
      <c r="V284" s="104"/>
      <c r="W284" s="104"/>
      <c r="X284" s="104"/>
      <c r="Y284" s="104"/>
      <c r="Z284" s="104"/>
    </row>
    <row r="285" spans="1:26" ht="15.75" customHeight="1">
      <c r="A285" s="104"/>
      <c r="B285" s="104"/>
      <c r="C285" s="193"/>
      <c r="D285" s="104"/>
      <c r="E285" s="105"/>
      <c r="F285" s="105"/>
      <c r="G285" s="105"/>
      <c r="H285" s="105"/>
      <c r="I285" s="104"/>
      <c r="J285" s="104"/>
      <c r="K285" s="106"/>
      <c r="L285" s="107"/>
      <c r="M285" s="104"/>
      <c r="N285" s="104"/>
      <c r="O285" s="104"/>
      <c r="P285" s="104"/>
      <c r="Q285" s="104"/>
      <c r="R285" s="104"/>
      <c r="S285" s="104"/>
      <c r="T285" s="104"/>
      <c r="U285" s="104"/>
      <c r="V285" s="104"/>
      <c r="W285" s="104"/>
      <c r="X285" s="104"/>
      <c r="Y285" s="104"/>
      <c r="Z285" s="104"/>
    </row>
    <row r="286" spans="1:26" ht="15.75" customHeight="1">
      <c r="A286" s="104"/>
      <c r="B286" s="104"/>
      <c r="C286" s="193"/>
      <c r="D286" s="104"/>
      <c r="E286" s="105"/>
      <c r="F286" s="105"/>
      <c r="G286" s="105"/>
      <c r="H286" s="105"/>
      <c r="I286" s="104"/>
      <c r="J286" s="104"/>
      <c r="K286" s="106"/>
      <c r="L286" s="107"/>
      <c r="M286" s="104"/>
      <c r="N286" s="104"/>
      <c r="O286" s="104"/>
      <c r="P286" s="104"/>
      <c r="Q286" s="104"/>
      <c r="R286" s="104"/>
      <c r="S286" s="104"/>
      <c r="T286" s="104"/>
      <c r="U286" s="104"/>
      <c r="V286" s="104"/>
      <c r="W286" s="104"/>
      <c r="X286" s="104"/>
      <c r="Y286" s="104"/>
      <c r="Z286" s="104"/>
    </row>
    <row r="287" spans="1:26" ht="15.75" customHeight="1">
      <c r="A287" s="104"/>
      <c r="B287" s="104"/>
      <c r="C287" s="193"/>
      <c r="D287" s="104"/>
      <c r="E287" s="105"/>
      <c r="F287" s="105"/>
      <c r="G287" s="105"/>
      <c r="H287" s="105"/>
      <c r="I287" s="104"/>
      <c r="J287" s="104"/>
      <c r="K287" s="106"/>
      <c r="L287" s="107"/>
      <c r="M287" s="104"/>
      <c r="N287" s="104"/>
      <c r="O287" s="104"/>
      <c r="P287" s="104"/>
      <c r="Q287" s="104"/>
      <c r="R287" s="104"/>
      <c r="S287" s="104"/>
      <c r="T287" s="104"/>
      <c r="U287" s="104"/>
      <c r="V287" s="104"/>
      <c r="W287" s="104"/>
      <c r="X287" s="104"/>
      <c r="Y287" s="104"/>
      <c r="Z287" s="104"/>
    </row>
    <row r="288" spans="1:26" ht="15.75" customHeight="1">
      <c r="A288" s="104"/>
      <c r="B288" s="104"/>
      <c r="C288" s="193"/>
      <c r="D288" s="104"/>
      <c r="E288" s="105"/>
      <c r="F288" s="105"/>
      <c r="G288" s="105"/>
      <c r="H288" s="105"/>
      <c r="I288" s="104"/>
      <c r="J288" s="104"/>
      <c r="K288" s="106"/>
      <c r="L288" s="107"/>
      <c r="M288" s="104"/>
      <c r="N288" s="104"/>
      <c r="O288" s="104"/>
      <c r="P288" s="104"/>
      <c r="Q288" s="104"/>
      <c r="R288" s="104"/>
      <c r="S288" s="104"/>
      <c r="T288" s="104"/>
      <c r="U288" s="104"/>
      <c r="V288" s="104"/>
      <c r="W288" s="104"/>
      <c r="X288" s="104"/>
      <c r="Y288" s="104"/>
      <c r="Z288" s="104"/>
    </row>
    <row r="289" spans="1:26" ht="15.75" customHeight="1">
      <c r="A289" s="104"/>
      <c r="B289" s="104"/>
      <c r="C289" s="193"/>
      <c r="D289" s="104"/>
      <c r="E289" s="105"/>
      <c r="F289" s="105"/>
      <c r="G289" s="105"/>
      <c r="H289" s="105"/>
      <c r="I289" s="104"/>
      <c r="J289" s="104"/>
      <c r="K289" s="106"/>
      <c r="L289" s="107"/>
      <c r="M289" s="104"/>
      <c r="N289" s="104"/>
      <c r="O289" s="104"/>
      <c r="P289" s="104"/>
      <c r="Q289" s="104"/>
      <c r="R289" s="104"/>
      <c r="S289" s="104"/>
      <c r="T289" s="104"/>
      <c r="U289" s="104"/>
      <c r="V289" s="104"/>
      <c r="W289" s="104"/>
      <c r="X289" s="104"/>
      <c r="Y289" s="104"/>
      <c r="Z289" s="104"/>
    </row>
    <row r="290" spans="1:26" ht="15.75" customHeight="1">
      <c r="A290" s="104"/>
      <c r="B290" s="104"/>
      <c r="C290" s="193"/>
      <c r="D290" s="104"/>
      <c r="E290" s="105"/>
      <c r="F290" s="105"/>
      <c r="G290" s="105"/>
      <c r="H290" s="105"/>
      <c r="I290" s="104"/>
      <c r="J290" s="104"/>
      <c r="K290" s="106"/>
      <c r="L290" s="107"/>
      <c r="M290" s="104"/>
      <c r="N290" s="104"/>
      <c r="O290" s="104"/>
      <c r="P290" s="104"/>
      <c r="Q290" s="104"/>
      <c r="R290" s="104"/>
      <c r="S290" s="104"/>
      <c r="T290" s="104"/>
      <c r="U290" s="104"/>
      <c r="V290" s="104"/>
      <c r="W290" s="104"/>
      <c r="X290" s="104"/>
      <c r="Y290" s="104"/>
      <c r="Z290" s="104"/>
    </row>
    <row r="291" spans="1:26" ht="15.75" customHeight="1">
      <c r="A291" s="104"/>
      <c r="B291" s="104"/>
      <c r="C291" s="193"/>
      <c r="D291" s="104"/>
      <c r="E291" s="105"/>
      <c r="F291" s="105"/>
      <c r="G291" s="105"/>
      <c r="H291" s="105"/>
      <c r="I291" s="104"/>
      <c r="J291" s="104"/>
      <c r="K291" s="106"/>
      <c r="L291" s="107"/>
      <c r="M291" s="104"/>
      <c r="N291" s="104"/>
      <c r="O291" s="104"/>
      <c r="P291" s="104"/>
      <c r="Q291" s="104"/>
      <c r="R291" s="104"/>
      <c r="S291" s="104"/>
      <c r="T291" s="104"/>
      <c r="U291" s="104"/>
      <c r="V291" s="104"/>
      <c r="W291" s="104"/>
      <c r="X291" s="104"/>
      <c r="Y291" s="104"/>
      <c r="Z291" s="104"/>
    </row>
    <row r="292" spans="1:26" ht="15.75" customHeight="1">
      <c r="A292" s="104"/>
      <c r="B292" s="104"/>
      <c r="C292" s="193"/>
      <c r="D292" s="104"/>
      <c r="E292" s="105"/>
      <c r="F292" s="105"/>
      <c r="G292" s="105"/>
      <c r="H292" s="105"/>
      <c r="I292" s="104"/>
      <c r="J292" s="104"/>
      <c r="K292" s="106"/>
      <c r="L292" s="107"/>
      <c r="M292" s="104"/>
      <c r="N292" s="104"/>
      <c r="O292" s="104"/>
      <c r="P292" s="104"/>
      <c r="Q292" s="104"/>
      <c r="R292" s="104"/>
      <c r="S292" s="104"/>
      <c r="T292" s="104"/>
      <c r="U292" s="104"/>
      <c r="V292" s="104"/>
      <c r="W292" s="104"/>
      <c r="X292" s="104"/>
      <c r="Y292" s="104"/>
      <c r="Z292" s="104"/>
    </row>
    <row r="293" spans="1:26" ht="15.75" customHeight="1">
      <c r="A293" s="104"/>
      <c r="B293" s="104"/>
      <c r="C293" s="193"/>
      <c r="D293" s="104"/>
      <c r="E293" s="105"/>
      <c r="F293" s="105"/>
      <c r="G293" s="105"/>
      <c r="H293" s="105"/>
      <c r="I293" s="104"/>
      <c r="J293" s="104"/>
      <c r="K293" s="106"/>
      <c r="L293" s="107"/>
      <c r="M293" s="104"/>
      <c r="N293" s="104"/>
      <c r="O293" s="104"/>
      <c r="P293" s="104"/>
      <c r="Q293" s="104"/>
      <c r="R293" s="104"/>
      <c r="S293" s="104"/>
      <c r="T293" s="104"/>
      <c r="U293" s="104"/>
      <c r="V293" s="104"/>
      <c r="W293" s="104"/>
      <c r="X293" s="104"/>
      <c r="Y293" s="104"/>
      <c r="Z293" s="104"/>
    </row>
    <row r="294" spans="1:26" ht="15.75" customHeight="1">
      <c r="A294" s="104"/>
      <c r="B294" s="104"/>
      <c r="C294" s="193"/>
      <c r="D294" s="104"/>
      <c r="E294" s="105"/>
      <c r="F294" s="105"/>
      <c r="G294" s="105"/>
      <c r="H294" s="105"/>
      <c r="I294" s="104"/>
      <c r="J294" s="104"/>
      <c r="K294" s="106"/>
      <c r="L294" s="107"/>
      <c r="M294" s="104"/>
      <c r="N294" s="104"/>
      <c r="O294" s="104"/>
      <c r="P294" s="104"/>
      <c r="Q294" s="104"/>
      <c r="R294" s="104"/>
      <c r="S294" s="104"/>
      <c r="T294" s="104"/>
      <c r="U294" s="104"/>
      <c r="V294" s="104"/>
      <c r="W294" s="104"/>
      <c r="X294" s="104"/>
      <c r="Y294" s="104"/>
      <c r="Z294" s="104"/>
    </row>
    <row r="295" spans="1:26" ht="15.75" customHeight="1">
      <c r="A295" s="104"/>
      <c r="B295" s="104"/>
      <c r="C295" s="193"/>
      <c r="D295" s="104"/>
      <c r="E295" s="105"/>
      <c r="F295" s="105"/>
      <c r="G295" s="105"/>
      <c r="H295" s="105"/>
      <c r="I295" s="104"/>
      <c r="J295" s="104"/>
      <c r="K295" s="106"/>
      <c r="L295" s="107"/>
      <c r="M295" s="104"/>
      <c r="N295" s="104"/>
      <c r="O295" s="104"/>
      <c r="P295" s="104"/>
      <c r="Q295" s="104"/>
      <c r="R295" s="104"/>
      <c r="S295" s="104"/>
      <c r="T295" s="104"/>
      <c r="U295" s="104"/>
      <c r="V295" s="104"/>
      <c r="W295" s="104"/>
      <c r="X295" s="104"/>
      <c r="Y295" s="104"/>
      <c r="Z295" s="104"/>
    </row>
    <row r="296" spans="1:26" ht="15.75" customHeight="1">
      <c r="A296" s="104"/>
      <c r="B296" s="104"/>
      <c r="C296" s="193"/>
      <c r="D296" s="104"/>
      <c r="E296" s="105"/>
      <c r="F296" s="105"/>
      <c r="G296" s="105"/>
      <c r="H296" s="105"/>
      <c r="I296" s="104"/>
      <c r="J296" s="104"/>
      <c r="K296" s="106"/>
      <c r="L296" s="107"/>
      <c r="M296" s="104"/>
      <c r="N296" s="104"/>
      <c r="O296" s="104"/>
      <c r="P296" s="104"/>
      <c r="Q296" s="104"/>
      <c r="R296" s="104"/>
      <c r="S296" s="104"/>
      <c r="T296" s="104"/>
      <c r="U296" s="104"/>
      <c r="V296" s="104"/>
      <c r="W296" s="104"/>
      <c r="X296" s="104"/>
      <c r="Y296" s="104"/>
      <c r="Z296" s="104"/>
    </row>
    <row r="297" spans="1:26" ht="15.75" customHeight="1">
      <c r="A297" s="104"/>
      <c r="B297" s="104"/>
      <c r="C297" s="193"/>
      <c r="D297" s="104"/>
      <c r="E297" s="105"/>
      <c r="F297" s="105"/>
      <c r="G297" s="105"/>
      <c r="H297" s="105"/>
      <c r="I297" s="104"/>
      <c r="J297" s="104"/>
      <c r="K297" s="106"/>
      <c r="L297" s="107"/>
      <c r="M297" s="104"/>
      <c r="N297" s="104"/>
      <c r="O297" s="104"/>
      <c r="P297" s="104"/>
      <c r="Q297" s="104"/>
      <c r="R297" s="104"/>
      <c r="S297" s="104"/>
      <c r="T297" s="104"/>
      <c r="U297" s="104"/>
      <c r="V297" s="104"/>
      <c r="W297" s="104"/>
      <c r="X297" s="104"/>
      <c r="Y297" s="104"/>
      <c r="Z297" s="104"/>
    </row>
    <row r="298" spans="1:26" ht="15.75" customHeight="1">
      <c r="A298" s="104"/>
      <c r="B298" s="104"/>
      <c r="C298" s="193"/>
      <c r="D298" s="104"/>
      <c r="E298" s="105"/>
      <c r="F298" s="105"/>
      <c r="G298" s="105"/>
      <c r="H298" s="105"/>
      <c r="I298" s="104"/>
      <c r="J298" s="104"/>
      <c r="K298" s="106"/>
      <c r="L298" s="107"/>
      <c r="M298" s="104"/>
      <c r="N298" s="104"/>
      <c r="O298" s="104"/>
      <c r="P298" s="104"/>
      <c r="Q298" s="104"/>
      <c r="R298" s="104"/>
      <c r="S298" s="104"/>
      <c r="T298" s="104"/>
      <c r="U298" s="104"/>
      <c r="V298" s="104"/>
      <c r="W298" s="104"/>
      <c r="X298" s="104"/>
      <c r="Y298" s="104"/>
      <c r="Z298" s="104"/>
    </row>
    <row r="299" spans="1:26" ht="15.75" customHeight="1">
      <c r="A299" s="104"/>
      <c r="B299" s="104"/>
      <c r="C299" s="193"/>
      <c r="D299" s="104"/>
      <c r="E299" s="105"/>
      <c r="F299" s="105"/>
      <c r="G299" s="105"/>
      <c r="H299" s="105"/>
      <c r="I299" s="104"/>
      <c r="J299" s="104"/>
      <c r="K299" s="106"/>
      <c r="L299" s="107"/>
      <c r="M299" s="104"/>
      <c r="N299" s="104"/>
      <c r="O299" s="104"/>
      <c r="P299" s="104"/>
      <c r="Q299" s="104"/>
      <c r="R299" s="104"/>
      <c r="S299" s="104"/>
      <c r="T299" s="104"/>
      <c r="U299" s="104"/>
      <c r="V299" s="104"/>
      <c r="W299" s="104"/>
      <c r="X299" s="104"/>
      <c r="Y299" s="104"/>
      <c r="Z299" s="104"/>
    </row>
    <row r="300" spans="1:26" ht="15.75" customHeight="1">
      <c r="A300" s="104"/>
      <c r="B300" s="104"/>
      <c r="C300" s="193"/>
      <c r="D300" s="104"/>
      <c r="E300" s="105"/>
      <c r="F300" s="105"/>
      <c r="G300" s="105"/>
      <c r="H300" s="105"/>
      <c r="I300" s="104"/>
      <c r="J300" s="104"/>
      <c r="K300" s="106"/>
      <c r="L300" s="107"/>
      <c r="M300" s="104"/>
      <c r="N300" s="104"/>
      <c r="O300" s="104"/>
      <c r="P300" s="104"/>
      <c r="Q300" s="104"/>
      <c r="R300" s="104"/>
      <c r="S300" s="104"/>
      <c r="T300" s="104"/>
      <c r="U300" s="104"/>
      <c r="V300" s="104"/>
      <c r="W300" s="104"/>
      <c r="X300" s="104"/>
      <c r="Y300" s="104"/>
      <c r="Z300" s="104"/>
    </row>
    <row r="301" spans="1:26" ht="15.75" customHeight="1">
      <c r="A301" s="104"/>
      <c r="B301" s="104"/>
      <c r="C301" s="193"/>
      <c r="D301" s="104"/>
      <c r="E301" s="105"/>
      <c r="F301" s="105"/>
      <c r="G301" s="105"/>
      <c r="H301" s="105"/>
      <c r="I301" s="104"/>
      <c r="J301" s="104"/>
      <c r="K301" s="106"/>
      <c r="L301" s="107"/>
      <c r="M301" s="104"/>
      <c r="N301" s="104"/>
      <c r="O301" s="104"/>
      <c r="P301" s="104"/>
      <c r="Q301" s="104"/>
      <c r="R301" s="104"/>
      <c r="S301" s="104"/>
      <c r="T301" s="104"/>
      <c r="U301" s="104"/>
      <c r="V301" s="104"/>
      <c r="W301" s="104"/>
      <c r="X301" s="104"/>
      <c r="Y301" s="104"/>
      <c r="Z301" s="104"/>
    </row>
    <row r="302" spans="1:26" ht="15.75" customHeight="1">
      <c r="A302" s="104"/>
      <c r="B302" s="104"/>
      <c r="C302" s="193"/>
      <c r="D302" s="104"/>
      <c r="E302" s="105"/>
      <c r="F302" s="105"/>
      <c r="G302" s="105"/>
      <c r="H302" s="105"/>
      <c r="I302" s="104"/>
      <c r="J302" s="104"/>
      <c r="K302" s="106"/>
      <c r="L302" s="107"/>
      <c r="M302" s="104"/>
      <c r="N302" s="104"/>
      <c r="O302" s="104"/>
      <c r="P302" s="104"/>
      <c r="Q302" s="104"/>
      <c r="R302" s="104"/>
      <c r="S302" s="104"/>
      <c r="T302" s="104"/>
      <c r="U302" s="104"/>
      <c r="V302" s="104"/>
      <c r="W302" s="104"/>
      <c r="X302" s="104"/>
      <c r="Y302" s="104"/>
      <c r="Z302" s="104"/>
    </row>
    <row r="303" spans="1:26" ht="15.75" customHeight="1">
      <c r="A303" s="104"/>
      <c r="B303" s="104"/>
      <c r="C303" s="193"/>
      <c r="D303" s="104"/>
      <c r="E303" s="105"/>
      <c r="F303" s="105"/>
      <c r="G303" s="105"/>
      <c r="H303" s="105"/>
      <c r="I303" s="104"/>
      <c r="J303" s="104"/>
      <c r="K303" s="106"/>
      <c r="L303" s="107"/>
      <c r="M303" s="104"/>
      <c r="N303" s="104"/>
      <c r="O303" s="104"/>
      <c r="P303" s="104"/>
      <c r="Q303" s="104"/>
      <c r="R303" s="104"/>
      <c r="S303" s="104"/>
      <c r="T303" s="104"/>
      <c r="U303" s="104"/>
      <c r="V303" s="104"/>
      <c r="W303" s="104"/>
      <c r="X303" s="104"/>
      <c r="Y303" s="104"/>
      <c r="Z303" s="104"/>
    </row>
    <row r="304" spans="1:26" ht="15.75" customHeight="1">
      <c r="A304" s="104"/>
      <c r="B304" s="104"/>
      <c r="C304" s="193"/>
      <c r="D304" s="104"/>
      <c r="E304" s="105"/>
      <c r="F304" s="105"/>
      <c r="G304" s="105"/>
      <c r="H304" s="105"/>
      <c r="I304" s="104"/>
      <c r="J304" s="104"/>
      <c r="K304" s="106"/>
      <c r="L304" s="107"/>
      <c r="M304" s="104"/>
      <c r="N304" s="104"/>
      <c r="O304" s="104"/>
      <c r="P304" s="104"/>
      <c r="Q304" s="104"/>
      <c r="R304" s="104"/>
      <c r="S304" s="104"/>
      <c r="T304" s="104"/>
      <c r="U304" s="104"/>
      <c r="V304" s="104"/>
      <c r="W304" s="104"/>
      <c r="X304" s="104"/>
      <c r="Y304" s="104"/>
      <c r="Z304" s="104"/>
    </row>
    <row r="305" spans="1:26" ht="15.75" customHeight="1">
      <c r="A305" s="104"/>
      <c r="B305" s="104"/>
      <c r="C305" s="193"/>
      <c r="D305" s="104"/>
      <c r="E305" s="105"/>
      <c r="F305" s="105"/>
      <c r="G305" s="105"/>
      <c r="H305" s="105"/>
      <c r="I305" s="104"/>
      <c r="J305" s="104"/>
      <c r="K305" s="106"/>
      <c r="L305" s="107"/>
      <c r="M305" s="104"/>
      <c r="N305" s="104"/>
      <c r="O305" s="104"/>
      <c r="P305" s="104"/>
      <c r="Q305" s="104"/>
      <c r="R305" s="104"/>
      <c r="S305" s="104"/>
      <c r="T305" s="104"/>
      <c r="U305" s="104"/>
      <c r="V305" s="104"/>
      <c r="W305" s="104"/>
      <c r="X305" s="104"/>
      <c r="Y305" s="104"/>
      <c r="Z305" s="104"/>
    </row>
    <row r="306" spans="1:26" ht="15.75" customHeight="1">
      <c r="A306" s="104"/>
      <c r="B306" s="104"/>
      <c r="C306" s="193"/>
      <c r="D306" s="104"/>
      <c r="E306" s="105"/>
      <c r="F306" s="105"/>
      <c r="G306" s="105"/>
      <c r="H306" s="105"/>
      <c r="I306" s="104"/>
      <c r="J306" s="104"/>
      <c r="K306" s="106"/>
      <c r="L306" s="107"/>
      <c r="M306" s="104"/>
      <c r="N306" s="104"/>
      <c r="O306" s="104"/>
      <c r="P306" s="104"/>
      <c r="Q306" s="104"/>
      <c r="R306" s="104"/>
      <c r="S306" s="104"/>
      <c r="T306" s="104"/>
      <c r="U306" s="104"/>
      <c r="V306" s="104"/>
      <c r="W306" s="104"/>
      <c r="X306" s="104"/>
      <c r="Y306" s="104"/>
      <c r="Z306" s="104"/>
    </row>
    <row r="307" spans="1:26" ht="15.75" customHeight="1">
      <c r="A307" s="104"/>
      <c r="B307" s="104"/>
      <c r="C307" s="193"/>
      <c r="D307" s="104"/>
      <c r="E307" s="105"/>
      <c r="F307" s="105"/>
      <c r="G307" s="105"/>
      <c r="H307" s="105"/>
      <c r="I307" s="104"/>
      <c r="J307" s="104"/>
      <c r="K307" s="106"/>
      <c r="L307" s="107"/>
      <c r="M307" s="104"/>
      <c r="N307" s="104"/>
      <c r="O307" s="104"/>
      <c r="P307" s="104"/>
      <c r="Q307" s="104"/>
      <c r="R307" s="104"/>
      <c r="S307" s="104"/>
      <c r="T307" s="104"/>
      <c r="U307" s="104"/>
      <c r="V307" s="104"/>
      <c r="W307" s="104"/>
      <c r="X307" s="104"/>
      <c r="Y307" s="104"/>
      <c r="Z307" s="104"/>
    </row>
    <row r="308" spans="1:26" ht="15.75" customHeight="1">
      <c r="A308" s="104"/>
      <c r="B308" s="104"/>
      <c r="C308" s="193"/>
      <c r="D308" s="104"/>
      <c r="E308" s="105"/>
      <c r="F308" s="105"/>
      <c r="G308" s="105"/>
      <c r="H308" s="105"/>
      <c r="I308" s="104"/>
      <c r="J308" s="104"/>
      <c r="K308" s="106"/>
      <c r="L308" s="107"/>
      <c r="M308" s="104"/>
      <c r="N308" s="104"/>
      <c r="O308" s="104"/>
      <c r="P308" s="104"/>
      <c r="Q308" s="104"/>
      <c r="R308" s="104"/>
      <c r="S308" s="104"/>
      <c r="T308" s="104"/>
      <c r="U308" s="104"/>
      <c r="V308" s="104"/>
      <c r="W308" s="104"/>
      <c r="X308" s="104"/>
      <c r="Y308" s="104"/>
      <c r="Z308" s="104"/>
    </row>
    <row r="309" spans="1:26" ht="15.75" customHeight="1">
      <c r="A309" s="104"/>
      <c r="B309" s="104"/>
      <c r="C309" s="193"/>
      <c r="D309" s="104"/>
      <c r="E309" s="105"/>
      <c r="F309" s="105"/>
      <c r="G309" s="105"/>
      <c r="H309" s="105"/>
      <c r="I309" s="104"/>
      <c r="J309" s="104"/>
      <c r="K309" s="106"/>
      <c r="L309" s="107"/>
      <c r="M309" s="104"/>
      <c r="N309" s="104"/>
      <c r="O309" s="104"/>
      <c r="P309" s="104"/>
      <c r="Q309" s="104"/>
      <c r="R309" s="104"/>
      <c r="S309" s="104"/>
      <c r="T309" s="104"/>
      <c r="U309" s="104"/>
      <c r="V309" s="104"/>
      <c r="W309" s="104"/>
      <c r="X309" s="104"/>
      <c r="Y309" s="104"/>
      <c r="Z309" s="104"/>
    </row>
    <row r="310" spans="1:26" ht="15.75" customHeight="1">
      <c r="A310" s="104"/>
      <c r="B310" s="104"/>
      <c r="C310" s="193"/>
      <c r="D310" s="104"/>
      <c r="E310" s="105"/>
      <c r="F310" s="105"/>
      <c r="G310" s="105"/>
      <c r="H310" s="105"/>
      <c r="I310" s="104"/>
      <c r="J310" s="104"/>
      <c r="K310" s="106"/>
      <c r="L310" s="107"/>
      <c r="M310" s="104"/>
      <c r="N310" s="104"/>
      <c r="O310" s="104"/>
      <c r="P310" s="104"/>
      <c r="Q310" s="104"/>
      <c r="R310" s="104"/>
      <c r="S310" s="104"/>
      <c r="T310" s="104"/>
      <c r="U310" s="104"/>
      <c r="V310" s="104"/>
      <c r="W310" s="104"/>
      <c r="X310" s="104"/>
      <c r="Y310" s="104"/>
      <c r="Z310" s="104"/>
    </row>
    <row r="311" spans="1:26" ht="15.75" customHeight="1">
      <c r="A311" s="104"/>
      <c r="B311" s="104"/>
      <c r="C311" s="193"/>
      <c r="D311" s="104"/>
      <c r="E311" s="105"/>
      <c r="F311" s="105"/>
      <c r="G311" s="105"/>
      <c r="H311" s="105"/>
      <c r="I311" s="104"/>
      <c r="J311" s="104"/>
      <c r="K311" s="106"/>
      <c r="L311" s="107"/>
      <c r="M311" s="104"/>
      <c r="N311" s="104"/>
      <c r="O311" s="104"/>
      <c r="P311" s="104"/>
      <c r="Q311" s="104"/>
      <c r="R311" s="104"/>
      <c r="S311" s="104"/>
      <c r="T311" s="104"/>
      <c r="U311" s="104"/>
      <c r="V311" s="104"/>
      <c r="W311" s="104"/>
      <c r="X311" s="104"/>
      <c r="Y311" s="104"/>
      <c r="Z311" s="104"/>
    </row>
    <row r="312" spans="1:26" ht="15.75" customHeight="1">
      <c r="A312" s="104"/>
      <c r="B312" s="104"/>
      <c r="C312" s="193"/>
      <c r="D312" s="104"/>
      <c r="E312" s="105"/>
      <c r="F312" s="105"/>
      <c r="G312" s="105"/>
      <c r="H312" s="105"/>
      <c r="I312" s="104"/>
      <c r="J312" s="104"/>
      <c r="K312" s="106"/>
      <c r="L312" s="107"/>
      <c r="M312" s="104"/>
      <c r="N312" s="104"/>
      <c r="O312" s="104"/>
      <c r="P312" s="104"/>
      <c r="Q312" s="104"/>
      <c r="R312" s="104"/>
      <c r="S312" s="104"/>
      <c r="T312" s="104"/>
      <c r="U312" s="104"/>
      <c r="V312" s="104"/>
      <c r="W312" s="104"/>
      <c r="X312" s="104"/>
      <c r="Y312" s="104"/>
      <c r="Z312" s="104"/>
    </row>
    <row r="313" spans="1:26" ht="15.75" customHeight="1">
      <c r="A313" s="104"/>
      <c r="B313" s="104"/>
      <c r="C313" s="193"/>
      <c r="D313" s="104"/>
      <c r="E313" s="105"/>
      <c r="F313" s="105"/>
      <c r="G313" s="105"/>
      <c r="H313" s="105"/>
      <c r="I313" s="104"/>
      <c r="J313" s="104"/>
      <c r="K313" s="106"/>
      <c r="L313" s="107"/>
      <c r="M313" s="104"/>
      <c r="N313" s="104"/>
      <c r="O313" s="104"/>
      <c r="P313" s="104"/>
      <c r="Q313" s="104"/>
      <c r="R313" s="104"/>
      <c r="S313" s="104"/>
      <c r="T313" s="104"/>
      <c r="U313" s="104"/>
      <c r="V313" s="104"/>
      <c r="W313" s="104"/>
      <c r="X313" s="104"/>
      <c r="Y313" s="104"/>
      <c r="Z313" s="104"/>
    </row>
    <row r="314" spans="1:26" ht="15.75" customHeight="1">
      <c r="A314" s="104"/>
      <c r="B314" s="104"/>
      <c r="C314" s="193"/>
      <c r="D314" s="104"/>
      <c r="E314" s="105"/>
      <c r="F314" s="105"/>
      <c r="G314" s="105"/>
      <c r="H314" s="105"/>
      <c r="I314" s="104"/>
      <c r="J314" s="104"/>
      <c r="K314" s="106"/>
      <c r="L314" s="107"/>
      <c r="M314" s="104"/>
      <c r="N314" s="104"/>
      <c r="O314" s="104"/>
      <c r="P314" s="104"/>
      <c r="Q314" s="104"/>
      <c r="R314" s="104"/>
      <c r="S314" s="104"/>
      <c r="T314" s="104"/>
      <c r="U314" s="104"/>
      <c r="V314" s="104"/>
      <c r="W314" s="104"/>
      <c r="X314" s="104"/>
      <c r="Y314" s="104"/>
      <c r="Z314" s="104"/>
    </row>
    <row r="315" spans="1:26" ht="15.75" customHeight="1">
      <c r="A315" s="104"/>
      <c r="B315" s="104"/>
      <c r="C315" s="193"/>
      <c r="D315" s="104"/>
      <c r="E315" s="105"/>
      <c r="F315" s="105"/>
      <c r="G315" s="105"/>
      <c r="H315" s="105"/>
      <c r="I315" s="104"/>
      <c r="J315" s="104"/>
      <c r="K315" s="106"/>
      <c r="L315" s="107"/>
      <c r="M315" s="104"/>
      <c r="N315" s="104"/>
      <c r="O315" s="104"/>
      <c r="P315" s="104"/>
      <c r="Q315" s="104"/>
      <c r="R315" s="104"/>
      <c r="S315" s="104"/>
      <c r="T315" s="104"/>
      <c r="U315" s="104"/>
      <c r="V315" s="104"/>
      <c r="W315" s="104"/>
      <c r="X315" s="104"/>
      <c r="Y315" s="104"/>
      <c r="Z315" s="104"/>
    </row>
    <row r="316" spans="1:26" ht="15.75" customHeight="1">
      <c r="A316" s="104"/>
      <c r="B316" s="104"/>
      <c r="C316" s="193"/>
      <c r="D316" s="104"/>
      <c r="E316" s="105"/>
      <c r="F316" s="105"/>
      <c r="G316" s="105"/>
      <c r="H316" s="105"/>
      <c r="I316" s="104"/>
      <c r="J316" s="104"/>
      <c r="K316" s="106"/>
      <c r="L316" s="107"/>
      <c r="M316" s="104"/>
      <c r="N316" s="104"/>
      <c r="O316" s="104"/>
      <c r="P316" s="104"/>
      <c r="Q316" s="104"/>
      <c r="R316" s="104"/>
      <c r="S316" s="104"/>
      <c r="T316" s="104"/>
      <c r="U316" s="104"/>
      <c r="V316" s="104"/>
      <c r="W316" s="104"/>
      <c r="X316" s="104"/>
      <c r="Y316" s="104"/>
      <c r="Z316" s="104"/>
    </row>
    <row r="317" spans="1:26" ht="15.75" customHeight="1">
      <c r="A317" s="104"/>
      <c r="B317" s="104"/>
      <c r="C317" s="193"/>
      <c r="D317" s="104"/>
      <c r="E317" s="105"/>
      <c r="F317" s="105"/>
      <c r="G317" s="105"/>
      <c r="H317" s="105"/>
      <c r="I317" s="104"/>
      <c r="J317" s="104"/>
      <c r="K317" s="106"/>
      <c r="L317" s="107"/>
      <c r="M317" s="104"/>
      <c r="N317" s="104"/>
      <c r="O317" s="104"/>
      <c r="P317" s="104"/>
      <c r="Q317" s="104"/>
      <c r="R317" s="104"/>
      <c r="S317" s="104"/>
      <c r="T317" s="104"/>
      <c r="U317" s="104"/>
      <c r="V317" s="104"/>
      <c r="W317" s="104"/>
      <c r="X317" s="104"/>
      <c r="Y317" s="104"/>
      <c r="Z317" s="104"/>
    </row>
    <row r="318" spans="1:26" ht="15.75" customHeight="1">
      <c r="A318" s="104"/>
      <c r="B318" s="104"/>
      <c r="C318" s="193"/>
      <c r="D318" s="104"/>
      <c r="E318" s="105"/>
      <c r="F318" s="105"/>
      <c r="G318" s="105"/>
      <c r="H318" s="105"/>
      <c r="I318" s="104"/>
      <c r="J318" s="104"/>
      <c r="K318" s="106"/>
      <c r="L318" s="107"/>
      <c r="M318" s="104"/>
      <c r="N318" s="104"/>
      <c r="O318" s="104"/>
      <c r="P318" s="104"/>
      <c r="Q318" s="104"/>
      <c r="R318" s="104"/>
      <c r="S318" s="104"/>
      <c r="T318" s="104"/>
      <c r="U318" s="104"/>
      <c r="V318" s="104"/>
      <c r="W318" s="104"/>
      <c r="X318" s="104"/>
      <c r="Y318" s="104"/>
      <c r="Z318" s="104"/>
    </row>
    <row r="319" spans="1:26" ht="15.75" customHeight="1">
      <c r="A319" s="104"/>
      <c r="B319" s="104"/>
      <c r="C319" s="193"/>
      <c r="D319" s="104"/>
      <c r="E319" s="105"/>
      <c r="F319" s="105"/>
      <c r="G319" s="105"/>
      <c r="H319" s="105"/>
      <c r="I319" s="104"/>
      <c r="J319" s="104"/>
      <c r="K319" s="106"/>
      <c r="L319" s="107"/>
      <c r="M319" s="104"/>
      <c r="N319" s="104"/>
      <c r="O319" s="104"/>
      <c r="P319" s="104"/>
      <c r="Q319" s="104"/>
      <c r="R319" s="104"/>
      <c r="S319" s="104"/>
      <c r="T319" s="104"/>
      <c r="U319" s="104"/>
      <c r="V319" s="104"/>
      <c r="W319" s="104"/>
      <c r="X319" s="104"/>
      <c r="Y319" s="104"/>
      <c r="Z319" s="104"/>
    </row>
    <row r="320" spans="1:26" ht="15.75" customHeight="1">
      <c r="A320" s="104"/>
      <c r="B320" s="104"/>
      <c r="C320" s="193"/>
      <c r="D320" s="104"/>
      <c r="E320" s="105"/>
      <c r="F320" s="105"/>
      <c r="G320" s="105"/>
      <c r="H320" s="105"/>
      <c r="I320" s="104"/>
      <c r="J320" s="104"/>
      <c r="K320" s="106"/>
      <c r="L320" s="107"/>
      <c r="M320" s="104"/>
      <c r="N320" s="104"/>
      <c r="O320" s="104"/>
      <c r="P320" s="104"/>
      <c r="Q320" s="104"/>
      <c r="R320" s="104"/>
      <c r="S320" s="104"/>
      <c r="T320" s="104"/>
      <c r="U320" s="104"/>
      <c r="V320" s="104"/>
      <c r="W320" s="104"/>
      <c r="X320" s="104"/>
      <c r="Y320" s="104"/>
      <c r="Z320" s="104"/>
    </row>
    <row r="321" spans="1:26" ht="15.75" customHeight="1">
      <c r="A321" s="104"/>
      <c r="B321" s="104"/>
      <c r="C321" s="193"/>
      <c r="D321" s="104"/>
      <c r="E321" s="105"/>
      <c r="F321" s="105"/>
      <c r="G321" s="105"/>
      <c r="H321" s="105"/>
      <c r="I321" s="104"/>
      <c r="J321" s="104"/>
      <c r="K321" s="106"/>
      <c r="L321" s="107"/>
      <c r="M321" s="104"/>
      <c r="N321" s="104"/>
      <c r="O321" s="104"/>
      <c r="P321" s="104"/>
      <c r="Q321" s="104"/>
      <c r="R321" s="104"/>
      <c r="S321" s="104"/>
      <c r="T321" s="104"/>
      <c r="U321" s="104"/>
      <c r="V321" s="104"/>
      <c r="W321" s="104"/>
      <c r="X321" s="104"/>
      <c r="Y321" s="104"/>
      <c r="Z321" s="104"/>
    </row>
    <row r="322" spans="1:26" ht="15.75" customHeight="1">
      <c r="A322" s="104"/>
      <c r="B322" s="104"/>
      <c r="C322" s="193"/>
      <c r="D322" s="104"/>
      <c r="E322" s="105"/>
      <c r="F322" s="105"/>
      <c r="G322" s="105"/>
      <c r="H322" s="105"/>
      <c r="I322" s="104"/>
      <c r="J322" s="104"/>
      <c r="K322" s="106"/>
      <c r="L322" s="107"/>
      <c r="M322" s="104"/>
      <c r="N322" s="104"/>
      <c r="O322" s="104"/>
      <c r="P322" s="104"/>
      <c r="Q322" s="104"/>
      <c r="R322" s="104"/>
      <c r="S322" s="104"/>
      <c r="T322" s="104"/>
      <c r="U322" s="104"/>
      <c r="V322" s="104"/>
      <c r="W322" s="104"/>
      <c r="X322" s="104"/>
      <c r="Y322" s="104"/>
      <c r="Z322" s="104"/>
    </row>
    <row r="323" spans="1:26" ht="15.75" customHeight="1">
      <c r="A323" s="104"/>
      <c r="B323" s="104"/>
      <c r="C323" s="193"/>
      <c r="D323" s="104"/>
      <c r="E323" s="105"/>
      <c r="F323" s="105"/>
      <c r="G323" s="105"/>
      <c r="H323" s="105"/>
      <c r="I323" s="104"/>
      <c r="J323" s="104"/>
      <c r="K323" s="106"/>
      <c r="L323" s="107"/>
      <c r="M323" s="104"/>
      <c r="N323" s="104"/>
      <c r="O323" s="104"/>
      <c r="P323" s="104"/>
      <c r="Q323" s="104"/>
      <c r="R323" s="104"/>
      <c r="S323" s="104"/>
      <c r="T323" s="104"/>
      <c r="U323" s="104"/>
      <c r="V323" s="104"/>
      <c r="W323" s="104"/>
      <c r="X323" s="104"/>
      <c r="Y323" s="104"/>
      <c r="Z323" s="104"/>
    </row>
    <row r="324" spans="1:26" ht="15.75" customHeight="1">
      <c r="A324" s="104"/>
      <c r="B324" s="104"/>
      <c r="C324" s="193"/>
      <c r="D324" s="104"/>
      <c r="E324" s="105"/>
      <c r="F324" s="105"/>
      <c r="G324" s="105"/>
      <c r="H324" s="105"/>
      <c r="I324" s="104"/>
      <c r="J324" s="104"/>
      <c r="K324" s="106"/>
      <c r="L324" s="107"/>
      <c r="M324" s="104"/>
      <c r="N324" s="104"/>
      <c r="O324" s="104"/>
      <c r="P324" s="104"/>
      <c r="Q324" s="104"/>
      <c r="R324" s="104"/>
      <c r="S324" s="104"/>
      <c r="T324" s="104"/>
      <c r="U324" s="104"/>
      <c r="V324" s="104"/>
      <c r="W324" s="104"/>
      <c r="X324" s="104"/>
      <c r="Y324" s="104"/>
      <c r="Z324" s="104"/>
    </row>
    <row r="325" spans="1:26" ht="15.75" customHeight="1">
      <c r="A325" s="104"/>
      <c r="B325" s="104"/>
      <c r="C325" s="193"/>
      <c r="D325" s="104"/>
      <c r="E325" s="105"/>
      <c r="F325" s="105"/>
      <c r="G325" s="105"/>
      <c r="H325" s="105"/>
      <c r="I325" s="104"/>
      <c r="J325" s="104"/>
      <c r="K325" s="106"/>
      <c r="L325" s="107"/>
      <c r="M325" s="104"/>
      <c r="N325" s="104"/>
      <c r="O325" s="104"/>
      <c r="P325" s="104"/>
      <c r="Q325" s="104"/>
      <c r="R325" s="104"/>
      <c r="S325" s="104"/>
      <c r="T325" s="104"/>
      <c r="U325" s="104"/>
      <c r="V325" s="104"/>
      <c r="W325" s="104"/>
      <c r="X325" s="104"/>
      <c r="Y325" s="104"/>
      <c r="Z325" s="104"/>
    </row>
    <row r="326" spans="1:26" ht="15.75" customHeight="1">
      <c r="A326" s="104"/>
      <c r="B326" s="104"/>
      <c r="C326" s="193"/>
      <c r="D326" s="104"/>
      <c r="E326" s="105"/>
      <c r="F326" s="105"/>
      <c r="G326" s="105"/>
      <c r="H326" s="105"/>
      <c r="I326" s="104"/>
      <c r="J326" s="104"/>
      <c r="K326" s="106"/>
      <c r="L326" s="107"/>
      <c r="M326" s="104"/>
      <c r="N326" s="104"/>
      <c r="O326" s="104"/>
      <c r="P326" s="104"/>
      <c r="Q326" s="104"/>
      <c r="R326" s="104"/>
      <c r="S326" s="104"/>
      <c r="T326" s="104"/>
      <c r="U326" s="104"/>
      <c r="V326" s="104"/>
      <c r="W326" s="104"/>
      <c r="X326" s="104"/>
      <c r="Y326" s="104"/>
      <c r="Z326" s="104"/>
    </row>
    <row r="327" spans="1:26" ht="15.75" customHeight="1">
      <c r="A327" s="104"/>
      <c r="B327" s="104"/>
      <c r="C327" s="193"/>
      <c r="D327" s="104"/>
      <c r="E327" s="105"/>
      <c r="F327" s="105"/>
      <c r="G327" s="105"/>
      <c r="H327" s="105"/>
      <c r="I327" s="104"/>
      <c r="J327" s="104"/>
      <c r="K327" s="106"/>
      <c r="L327" s="107"/>
      <c r="M327" s="104"/>
      <c r="N327" s="104"/>
      <c r="O327" s="104"/>
      <c r="P327" s="104"/>
      <c r="Q327" s="104"/>
      <c r="R327" s="104"/>
      <c r="S327" s="104"/>
      <c r="T327" s="104"/>
      <c r="U327" s="104"/>
      <c r="V327" s="104"/>
      <c r="W327" s="104"/>
      <c r="X327" s="104"/>
      <c r="Y327" s="104"/>
      <c r="Z327" s="104"/>
    </row>
    <row r="328" spans="1:26" ht="15.75" customHeight="1">
      <c r="A328" s="104"/>
      <c r="B328" s="104"/>
      <c r="C328" s="193"/>
      <c r="D328" s="104"/>
      <c r="E328" s="105"/>
      <c r="F328" s="105"/>
      <c r="G328" s="105"/>
      <c r="H328" s="105"/>
      <c r="I328" s="104"/>
      <c r="J328" s="104"/>
      <c r="K328" s="106"/>
      <c r="L328" s="107"/>
      <c r="M328" s="104"/>
      <c r="N328" s="104"/>
      <c r="O328" s="104"/>
      <c r="P328" s="104"/>
      <c r="Q328" s="104"/>
      <c r="R328" s="104"/>
      <c r="S328" s="104"/>
      <c r="T328" s="104"/>
      <c r="U328" s="104"/>
      <c r="V328" s="104"/>
      <c r="W328" s="104"/>
      <c r="X328" s="104"/>
      <c r="Y328" s="104"/>
      <c r="Z328" s="104"/>
    </row>
    <row r="329" spans="1:26" ht="15.75" customHeight="1">
      <c r="A329" s="104"/>
      <c r="B329" s="104"/>
      <c r="C329" s="193"/>
      <c r="D329" s="104"/>
      <c r="E329" s="105"/>
      <c r="F329" s="105"/>
      <c r="G329" s="105"/>
      <c r="H329" s="105"/>
      <c r="I329" s="104"/>
      <c r="J329" s="104"/>
      <c r="K329" s="106"/>
      <c r="L329" s="107"/>
      <c r="M329" s="104"/>
      <c r="N329" s="104"/>
      <c r="O329" s="104"/>
      <c r="P329" s="104"/>
      <c r="Q329" s="104"/>
      <c r="R329" s="104"/>
      <c r="S329" s="104"/>
      <c r="T329" s="104"/>
      <c r="U329" s="104"/>
      <c r="V329" s="104"/>
      <c r="W329" s="104"/>
      <c r="X329" s="104"/>
      <c r="Y329" s="104"/>
      <c r="Z329" s="104"/>
    </row>
    <row r="330" spans="1:26" ht="15.75" customHeight="1">
      <c r="A330" s="104"/>
      <c r="B330" s="104"/>
      <c r="C330" s="193"/>
      <c r="D330" s="104"/>
      <c r="E330" s="105"/>
      <c r="F330" s="105"/>
      <c r="G330" s="105"/>
      <c r="H330" s="105"/>
      <c r="I330" s="104"/>
      <c r="J330" s="104"/>
      <c r="K330" s="106"/>
      <c r="L330" s="107"/>
      <c r="M330" s="104"/>
      <c r="N330" s="104"/>
      <c r="O330" s="104"/>
      <c r="P330" s="104"/>
      <c r="Q330" s="104"/>
      <c r="R330" s="104"/>
      <c r="S330" s="104"/>
      <c r="T330" s="104"/>
      <c r="U330" s="104"/>
      <c r="V330" s="104"/>
      <c r="W330" s="104"/>
      <c r="X330" s="104"/>
      <c r="Y330" s="104"/>
      <c r="Z330" s="104"/>
    </row>
    <row r="331" spans="1:26" ht="15.75" customHeight="1">
      <c r="A331" s="104"/>
      <c r="B331" s="104"/>
      <c r="C331" s="193"/>
      <c r="D331" s="104"/>
      <c r="E331" s="105"/>
      <c r="F331" s="105"/>
      <c r="G331" s="105"/>
      <c r="H331" s="105"/>
      <c r="I331" s="104"/>
      <c r="J331" s="104"/>
      <c r="K331" s="106"/>
      <c r="L331" s="107"/>
      <c r="M331" s="104"/>
      <c r="N331" s="104"/>
      <c r="O331" s="104"/>
      <c r="P331" s="104"/>
      <c r="Q331" s="104"/>
      <c r="R331" s="104"/>
      <c r="S331" s="104"/>
      <c r="T331" s="104"/>
      <c r="U331" s="104"/>
      <c r="V331" s="104"/>
      <c r="W331" s="104"/>
      <c r="X331" s="104"/>
      <c r="Y331" s="104"/>
      <c r="Z331" s="104"/>
    </row>
    <row r="332" spans="1:26" ht="15.75" customHeight="1">
      <c r="A332" s="104"/>
      <c r="B332" s="104"/>
      <c r="C332" s="193"/>
      <c r="D332" s="104"/>
      <c r="E332" s="105"/>
      <c r="F332" s="105"/>
      <c r="G332" s="105"/>
      <c r="H332" s="105"/>
      <c r="I332" s="104"/>
      <c r="J332" s="104"/>
      <c r="K332" s="106"/>
      <c r="L332" s="107"/>
      <c r="M332" s="104"/>
      <c r="N332" s="104"/>
      <c r="O332" s="104"/>
      <c r="P332" s="104"/>
      <c r="Q332" s="104"/>
      <c r="R332" s="104"/>
      <c r="S332" s="104"/>
      <c r="T332" s="104"/>
      <c r="U332" s="104"/>
      <c r="V332" s="104"/>
      <c r="W332" s="104"/>
      <c r="X332" s="104"/>
      <c r="Y332" s="104"/>
      <c r="Z332" s="104"/>
    </row>
    <row r="333" spans="1:26" ht="15.75" customHeight="1">
      <c r="A333" s="104"/>
      <c r="B333" s="104"/>
      <c r="C333" s="193"/>
      <c r="D333" s="104"/>
      <c r="E333" s="105"/>
      <c r="F333" s="105"/>
      <c r="G333" s="105"/>
      <c r="H333" s="105"/>
      <c r="I333" s="104"/>
      <c r="J333" s="104"/>
      <c r="K333" s="106"/>
      <c r="L333" s="107"/>
      <c r="M333" s="104"/>
      <c r="N333" s="104"/>
      <c r="O333" s="104"/>
      <c r="P333" s="104"/>
      <c r="Q333" s="104"/>
      <c r="R333" s="104"/>
      <c r="S333" s="104"/>
      <c r="T333" s="104"/>
      <c r="U333" s="104"/>
      <c r="V333" s="104"/>
      <c r="W333" s="104"/>
      <c r="X333" s="104"/>
      <c r="Y333" s="104"/>
      <c r="Z333" s="104"/>
    </row>
    <row r="334" spans="1:26" ht="15.75" customHeight="1">
      <c r="A334" s="104"/>
      <c r="B334" s="104"/>
      <c r="C334" s="193"/>
      <c r="D334" s="104"/>
      <c r="E334" s="105"/>
      <c r="F334" s="105"/>
      <c r="G334" s="105"/>
      <c r="H334" s="105"/>
      <c r="I334" s="104"/>
      <c r="J334" s="104"/>
      <c r="K334" s="106"/>
      <c r="L334" s="107"/>
      <c r="M334" s="104"/>
      <c r="N334" s="104"/>
      <c r="O334" s="104"/>
      <c r="P334" s="104"/>
      <c r="Q334" s="104"/>
      <c r="R334" s="104"/>
      <c r="S334" s="104"/>
      <c r="T334" s="104"/>
      <c r="U334" s="104"/>
      <c r="V334" s="104"/>
      <c r="W334" s="104"/>
      <c r="X334" s="104"/>
      <c r="Y334" s="104"/>
      <c r="Z334" s="104"/>
    </row>
    <row r="335" spans="1:26" ht="15.75" customHeight="1">
      <c r="A335" s="104"/>
      <c r="B335" s="104"/>
      <c r="C335" s="193"/>
      <c r="D335" s="104"/>
      <c r="E335" s="105"/>
      <c r="F335" s="105"/>
      <c r="G335" s="105"/>
      <c r="H335" s="105"/>
      <c r="I335" s="104"/>
      <c r="J335" s="104"/>
      <c r="K335" s="106"/>
      <c r="L335" s="107"/>
      <c r="M335" s="104"/>
      <c r="N335" s="104"/>
      <c r="O335" s="104"/>
      <c r="P335" s="104"/>
      <c r="Q335" s="104"/>
      <c r="R335" s="104"/>
      <c r="S335" s="104"/>
      <c r="T335" s="104"/>
      <c r="U335" s="104"/>
      <c r="V335" s="104"/>
      <c r="W335" s="104"/>
      <c r="X335" s="104"/>
      <c r="Y335" s="104"/>
      <c r="Z335" s="104"/>
    </row>
    <row r="336" spans="1:26" ht="15.75" customHeight="1">
      <c r="A336" s="104"/>
      <c r="B336" s="104"/>
      <c r="C336" s="193"/>
      <c r="D336" s="104"/>
      <c r="E336" s="105"/>
      <c r="F336" s="105"/>
      <c r="G336" s="105"/>
      <c r="H336" s="105"/>
      <c r="I336" s="104"/>
      <c r="J336" s="104"/>
      <c r="K336" s="106"/>
      <c r="L336" s="107"/>
      <c r="M336" s="104"/>
      <c r="N336" s="104"/>
      <c r="O336" s="104"/>
      <c r="P336" s="104"/>
      <c r="Q336" s="104"/>
      <c r="R336" s="104"/>
      <c r="S336" s="104"/>
      <c r="T336" s="104"/>
      <c r="U336" s="104"/>
      <c r="V336" s="104"/>
      <c r="W336" s="104"/>
      <c r="X336" s="104"/>
      <c r="Y336" s="104"/>
      <c r="Z336" s="104"/>
    </row>
    <row r="337" spans="1:26" ht="15.75" customHeight="1">
      <c r="A337" s="104"/>
      <c r="B337" s="104"/>
      <c r="C337" s="193"/>
      <c r="D337" s="104"/>
      <c r="E337" s="105"/>
      <c r="F337" s="105"/>
      <c r="G337" s="105"/>
      <c r="H337" s="105"/>
      <c r="I337" s="104"/>
      <c r="J337" s="104"/>
      <c r="K337" s="106"/>
      <c r="L337" s="107"/>
      <c r="M337" s="104"/>
      <c r="N337" s="104"/>
      <c r="O337" s="104"/>
      <c r="P337" s="104"/>
      <c r="Q337" s="104"/>
      <c r="R337" s="104"/>
      <c r="S337" s="104"/>
      <c r="T337" s="104"/>
      <c r="U337" s="104"/>
      <c r="V337" s="104"/>
      <c r="W337" s="104"/>
      <c r="X337" s="104"/>
      <c r="Y337" s="104"/>
      <c r="Z337" s="104"/>
    </row>
    <row r="338" spans="1:26" ht="15.75" customHeight="1">
      <c r="A338" s="104"/>
      <c r="B338" s="104"/>
      <c r="C338" s="193"/>
      <c r="D338" s="104"/>
      <c r="E338" s="105"/>
      <c r="F338" s="105"/>
      <c r="G338" s="105"/>
      <c r="H338" s="105"/>
      <c r="I338" s="104"/>
      <c r="J338" s="104"/>
      <c r="K338" s="106"/>
      <c r="L338" s="107"/>
      <c r="M338" s="104"/>
      <c r="N338" s="104"/>
      <c r="O338" s="104"/>
      <c r="P338" s="104"/>
      <c r="Q338" s="104"/>
      <c r="R338" s="104"/>
      <c r="S338" s="104"/>
      <c r="T338" s="104"/>
      <c r="U338" s="104"/>
      <c r="V338" s="104"/>
      <c r="W338" s="104"/>
      <c r="X338" s="104"/>
      <c r="Y338" s="104"/>
      <c r="Z338" s="104"/>
    </row>
    <row r="339" spans="1:26" ht="15.75" customHeight="1">
      <c r="A339" s="104"/>
      <c r="B339" s="104"/>
      <c r="C339" s="193"/>
      <c r="D339" s="104"/>
      <c r="E339" s="105"/>
      <c r="F339" s="105"/>
      <c r="G339" s="105"/>
      <c r="H339" s="105"/>
      <c r="I339" s="104"/>
      <c r="J339" s="104"/>
      <c r="K339" s="106"/>
      <c r="L339" s="107"/>
      <c r="M339" s="104"/>
      <c r="N339" s="104"/>
      <c r="O339" s="104"/>
      <c r="P339" s="104"/>
      <c r="Q339" s="104"/>
      <c r="R339" s="104"/>
      <c r="S339" s="104"/>
      <c r="T339" s="104"/>
      <c r="U339" s="104"/>
      <c r="V339" s="104"/>
      <c r="W339" s="104"/>
      <c r="X339" s="104"/>
      <c r="Y339" s="104"/>
      <c r="Z339" s="104"/>
    </row>
    <row r="340" spans="1:26" ht="15.75" customHeight="1">
      <c r="A340" s="104"/>
      <c r="B340" s="104"/>
      <c r="C340" s="193"/>
      <c r="D340" s="104"/>
      <c r="E340" s="105"/>
      <c r="F340" s="105"/>
      <c r="G340" s="105"/>
      <c r="H340" s="105"/>
      <c r="I340" s="104"/>
      <c r="J340" s="104"/>
      <c r="K340" s="106"/>
      <c r="L340" s="107"/>
      <c r="M340" s="104"/>
      <c r="N340" s="104"/>
      <c r="O340" s="104"/>
      <c r="P340" s="104"/>
      <c r="Q340" s="104"/>
      <c r="R340" s="104"/>
      <c r="S340" s="104"/>
      <c r="T340" s="104"/>
      <c r="U340" s="104"/>
      <c r="V340" s="104"/>
      <c r="W340" s="104"/>
      <c r="X340" s="104"/>
      <c r="Y340" s="104"/>
      <c r="Z340" s="104"/>
    </row>
    <row r="341" spans="1:26" ht="15.75" customHeight="1">
      <c r="A341" s="104"/>
      <c r="B341" s="104"/>
      <c r="C341" s="193"/>
      <c r="D341" s="104"/>
      <c r="E341" s="105"/>
      <c r="F341" s="105"/>
      <c r="G341" s="105"/>
      <c r="H341" s="105"/>
      <c r="I341" s="104"/>
      <c r="J341" s="104"/>
      <c r="K341" s="106"/>
      <c r="L341" s="107"/>
      <c r="M341" s="104"/>
      <c r="N341" s="104"/>
      <c r="O341" s="104"/>
      <c r="P341" s="104"/>
      <c r="Q341" s="104"/>
      <c r="R341" s="104"/>
      <c r="S341" s="104"/>
      <c r="T341" s="104"/>
      <c r="U341" s="104"/>
      <c r="V341" s="104"/>
      <c r="W341" s="104"/>
      <c r="X341" s="104"/>
      <c r="Y341" s="104"/>
      <c r="Z341" s="104"/>
    </row>
    <row r="342" spans="1:26" ht="15.75" customHeight="1">
      <c r="A342" s="104"/>
      <c r="B342" s="104"/>
      <c r="C342" s="193"/>
      <c r="D342" s="104"/>
      <c r="E342" s="105"/>
      <c r="F342" s="105"/>
      <c r="G342" s="105"/>
      <c r="H342" s="105"/>
      <c r="I342" s="104"/>
      <c r="J342" s="104"/>
      <c r="K342" s="106"/>
      <c r="L342" s="107"/>
      <c r="M342" s="104"/>
      <c r="N342" s="104"/>
      <c r="O342" s="104"/>
      <c r="P342" s="104"/>
      <c r="Q342" s="104"/>
      <c r="R342" s="104"/>
      <c r="S342" s="104"/>
      <c r="T342" s="104"/>
      <c r="U342" s="104"/>
      <c r="V342" s="104"/>
      <c r="W342" s="104"/>
      <c r="X342" s="104"/>
      <c r="Y342" s="104"/>
      <c r="Z342" s="104"/>
    </row>
    <row r="343" spans="1:26" ht="15.75" customHeight="1">
      <c r="A343" s="104"/>
      <c r="B343" s="104"/>
      <c r="C343" s="193"/>
      <c r="D343" s="104"/>
      <c r="E343" s="105"/>
      <c r="F343" s="105"/>
      <c r="G343" s="105"/>
      <c r="H343" s="105"/>
      <c r="I343" s="104"/>
      <c r="J343" s="104"/>
      <c r="K343" s="106"/>
      <c r="L343" s="107"/>
      <c r="M343" s="104"/>
      <c r="N343" s="104"/>
      <c r="O343" s="104"/>
      <c r="P343" s="104"/>
      <c r="Q343" s="104"/>
      <c r="R343" s="104"/>
      <c r="S343" s="104"/>
      <c r="T343" s="104"/>
      <c r="U343" s="104"/>
      <c r="V343" s="104"/>
      <c r="W343" s="104"/>
      <c r="X343" s="104"/>
      <c r="Y343" s="104"/>
      <c r="Z343" s="104"/>
    </row>
    <row r="344" spans="1:26" ht="15.75" customHeight="1">
      <c r="A344" s="104"/>
      <c r="B344" s="104"/>
      <c r="C344" s="193"/>
      <c r="D344" s="104"/>
      <c r="E344" s="105"/>
      <c r="F344" s="105"/>
      <c r="G344" s="105"/>
      <c r="H344" s="105"/>
      <c r="I344" s="104"/>
      <c r="J344" s="104"/>
      <c r="K344" s="106"/>
      <c r="L344" s="107"/>
      <c r="M344" s="104"/>
      <c r="N344" s="104"/>
      <c r="O344" s="104"/>
      <c r="P344" s="104"/>
      <c r="Q344" s="104"/>
      <c r="R344" s="104"/>
      <c r="S344" s="104"/>
      <c r="T344" s="104"/>
      <c r="U344" s="104"/>
      <c r="V344" s="104"/>
      <c r="W344" s="104"/>
      <c r="X344" s="104"/>
      <c r="Y344" s="104"/>
      <c r="Z344" s="104"/>
    </row>
    <row r="345" spans="1:26" ht="15.75" customHeight="1">
      <c r="A345" s="104"/>
      <c r="B345" s="104"/>
      <c r="C345" s="193"/>
      <c r="D345" s="104"/>
      <c r="E345" s="105"/>
      <c r="F345" s="105"/>
      <c r="G345" s="105"/>
      <c r="H345" s="105"/>
      <c r="I345" s="104"/>
      <c r="J345" s="104"/>
      <c r="K345" s="106"/>
      <c r="L345" s="107"/>
      <c r="M345" s="104"/>
      <c r="N345" s="104"/>
      <c r="O345" s="104"/>
      <c r="P345" s="104"/>
      <c r="Q345" s="104"/>
      <c r="R345" s="104"/>
      <c r="S345" s="104"/>
      <c r="T345" s="104"/>
      <c r="U345" s="104"/>
      <c r="V345" s="104"/>
      <c r="W345" s="104"/>
      <c r="X345" s="104"/>
      <c r="Y345" s="104"/>
      <c r="Z345" s="104"/>
    </row>
    <row r="346" spans="1:26" ht="15.75" customHeight="1">
      <c r="A346" s="104"/>
      <c r="B346" s="104"/>
      <c r="C346" s="193"/>
      <c r="D346" s="104"/>
      <c r="E346" s="105"/>
      <c r="F346" s="105"/>
      <c r="G346" s="105"/>
      <c r="H346" s="105"/>
      <c r="I346" s="104"/>
      <c r="J346" s="104"/>
      <c r="K346" s="106"/>
      <c r="L346" s="107"/>
      <c r="M346" s="104"/>
      <c r="N346" s="104"/>
      <c r="O346" s="104"/>
      <c r="P346" s="104"/>
      <c r="Q346" s="104"/>
      <c r="R346" s="104"/>
      <c r="S346" s="104"/>
      <c r="T346" s="104"/>
      <c r="U346" s="104"/>
      <c r="V346" s="104"/>
      <c r="W346" s="104"/>
      <c r="X346" s="104"/>
      <c r="Y346" s="104"/>
      <c r="Z346" s="104"/>
    </row>
    <row r="347" spans="1:26" ht="15.75" customHeight="1">
      <c r="A347" s="104"/>
      <c r="B347" s="104"/>
      <c r="C347" s="193"/>
      <c r="D347" s="104"/>
      <c r="E347" s="105"/>
      <c r="F347" s="105"/>
      <c r="G347" s="105"/>
      <c r="H347" s="105"/>
      <c r="I347" s="104"/>
      <c r="J347" s="104"/>
      <c r="K347" s="106"/>
      <c r="L347" s="107"/>
      <c r="M347" s="104"/>
      <c r="N347" s="104"/>
      <c r="O347" s="104"/>
      <c r="P347" s="104"/>
      <c r="Q347" s="104"/>
      <c r="R347" s="104"/>
      <c r="S347" s="104"/>
      <c r="T347" s="104"/>
      <c r="U347" s="104"/>
      <c r="V347" s="104"/>
      <c r="W347" s="104"/>
      <c r="X347" s="104"/>
      <c r="Y347" s="104"/>
      <c r="Z347" s="104"/>
    </row>
    <row r="348" spans="1:26" ht="15.75" customHeight="1">
      <c r="A348" s="104"/>
      <c r="B348" s="104"/>
      <c r="C348" s="193"/>
      <c r="D348" s="104"/>
      <c r="E348" s="105"/>
      <c r="F348" s="105"/>
      <c r="G348" s="105"/>
      <c r="H348" s="105"/>
      <c r="I348" s="104"/>
      <c r="J348" s="104"/>
      <c r="K348" s="106"/>
      <c r="L348" s="107"/>
      <c r="M348" s="104"/>
      <c r="N348" s="104"/>
      <c r="O348" s="104"/>
      <c r="P348" s="104"/>
      <c r="Q348" s="104"/>
      <c r="R348" s="104"/>
      <c r="S348" s="104"/>
      <c r="T348" s="104"/>
      <c r="U348" s="104"/>
      <c r="V348" s="104"/>
      <c r="W348" s="104"/>
      <c r="X348" s="104"/>
      <c r="Y348" s="104"/>
      <c r="Z348" s="104"/>
    </row>
    <row r="349" spans="1:26" ht="15.75" customHeight="1">
      <c r="A349" s="104"/>
      <c r="B349" s="104"/>
      <c r="C349" s="193"/>
      <c r="D349" s="104"/>
      <c r="E349" s="105"/>
      <c r="F349" s="105"/>
      <c r="G349" s="105"/>
      <c r="H349" s="105"/>
      <c r="I349" s="104"/>
      <c r="J349" s="104"/>
      <c r="K349" s="106"/>
      <c r="L349" s="107"/>
      <c r="M349" s="104"/>
      <c r="N349" s="104"/>
      <c r="O349" s="104"/>
      <c r="P349" s="104"/>
      <c r="Q349" s="104"/>
      <c r="R349" s="104"/>
      <c r="S349" s="104"/>
      <c r="T349" s="104"/>
      <c r="U349" s="104"/>
      <c r="V349" s="104"/>
      <c r="W349" s="104"/>
      <c r="X349" s="104"/>
      <c r="Y349" s="104"/>
      <c r="Z349" s="104"/>
    </row>
    <row r="350" spans="1:26" ht="15.75" customHeight="1">
      <c r="A350" s="104"/>
      <c r="B350" s="104"/>
      <c r="C350" s="193"/>
      <c r="D350" s="104"/>
      <c r="E350" s="105"/>
      <c r="F350" s="105"/>
      <c r="G350" s="105"/>
      <c r="H350" s="105"/>
      <c r="I350" s="104"/>
      <c r="J350" s="104"/>
      <c r="K350" s="106"/>
      <c r="L350" s="107"/>
      <c r="M350" s="104"/>
      <c r="N350" s="104"/>
      <c r="O350" s="104"/>
      <c r="P350" s="104"/>
      <c r="Q350" s="104"/>
      <c r="R350" s="104"/>
      <c r="S350" s="104"/>
      <c r="T350" s="104"/>
      <c r="U350" s="104"/>
      <c r="V350" s="104"/>
      <c r="W350" s="104"/>
      <c r="X350" s="104"/>
      <c r="Y350" s="104"/>
      <c r="Z350" s="104"/>
    </row>
    <row r="351" spans="1:26" ht="15.75" customHeight="1">
      <c r="A351" s="104"/>
      <c r="B351" s="104"/>
      <c r="C351" s="193"/>
      <c r="D351" s="104"/>
      <c r="E351" s="105"/>
      <c r="F351" s="105"/>
      <c r="G351" s="105"/>
      <c r="H351" s="105"/>
      <c r="I351" s="104"/>
      <c r="J351" s="104"/>
      <c r="K351" s="106"/>
      <c r="L351" s="107"/>
      <c r="M351" s="104"/>
      <c r="N351" s="104"/>
      <c r="O351" s="104"/>
      <c r="P351" s="104"/>
      <c r="Q351" s="104"/>
      <c r="R351" s="104"/>
      <c r="S351" s="104"/>
      <c r="T351" s="104"/>
      <c r="U351" s="104"/>
      <c r="V351" s="104"/>
      <c r="W351" s="104"/>
      <c r="X351" s="104"/>
      <c r="Y351" s="104"/>
      <c r="Z351" s="104"/>
    </row>
    <row r="352" spans="1:26" ht="15.75" customHeight="1">
      <c r="A352" s="104"/>
      <c r="B352" s="104"/>
      <c r="C352" s="193"/>
      <c r="D352" s="104"/>
      <c r="E352" s="105"/>
      <c r="F352" s="105"/>
      <c r="G352" s="105"/>
      <c r="H352" s="105"/>
      <c r="I352" s="104"/>
      <c r="J352" s="104"/>
      <c r="K352" s="106"/>
      <c r="L352" s="107"/>
      <c r="M352" s="104"/>
      <c r="N352" s="104"/>
      <c r="O352" s="104"/>
      <c r="P352" s="104"/>
      <c r="Q352" s="104"/>
      <c r="R352" s="104"/>
      <c r="S352" s="104"/>
      <c r="T352" s="104"/>
      <c r="U352" s="104"/>
      <c r="V352" s="104"/>
      <c r="W352" s="104"/>
      <c r="X352" s="104"/>
      <c r="Y352" s="104"/>
      <c r="Z352" s="104"/>
    </row>
    <row r="353" spans="1:26" ht="15.75" customHeight="1">
      <c r="A353" s="104"/>
      <c r="B353" s="104"/>
      <c r="C353" s="193"/>
      <c r="D353" s="104"/>
      <c r="E353" s="105"/>
      <c r="F353" s="105"/>
      <c r="G353" s="105"/>
      <c r="H353" s="105"/>
      <c r="I353" s="104"/>
      <c r="J353" s="104"/>
      <c r="K353" s="106"/>
      <c r="L353" s="107"/>
      <c r="M353" s="104"/>
      <c r="N353" s="104"/>
      <c r="O353" s="104"/>
      <c r="P353" s="104"/>
      <c r="Q353" s="104"/>
      <c r="R353" s="104"/>
      <c r="S353" s="104"/>
      <c r="T353" s="104"/>
      <c r="U353" s="104"/>
      <c r="V353" s="104"/>
      <c r="W353" s="104"/>
      <c r="X353" s="104"/>
      <c r="Y353" s="104"/>
      <c r="Z353" s="104"/>
    </row>
    <row r="354" spans="1:26" ht="15.75" customHeight="1">
      <c r="A354" s="104"/>
      <c r="B354" s="104"/>
      <c r="C354" s="193"/>
      <c r="D354" s="104"/>
      <c r="E354" s="105"/>
      <c r="F354" s="105"/>
      <c r="G354" s="105"/>
      <c r="H354" s="105"/>
      <c r="I354" s="104"/>
      <c r="J354" s="104"/>
      <c r="K354" s="106"/>
      <c r="L354" s="107"/>
      <c r="M354" s="104"/>
      <c r="N354" s="104"/>
      <c r="O354" s="104"/>
      <c r="P354" s="104"/>
      <c r="Q354" s="104"/>
      <c r="R354" s="104"/>
      <c r="S354" s="104"/>
      <c r="T354" s="104"/>
      <c r="U354" s="104"/>
      <c r="V354" s="104"/>
      <c r="W354" s="104"/>
      <c r="X354" s="104"/>
      <c r="Y354" s="104"/>
      <c r="Z354" s="104"/>
    </row>
    <row r="355" spans="1:26" ht="15.75" customHeight="1">
      <c r="A355" s="104"/>
      <c r="B355" s="104"/>
      <c r="C355" s="193"/>
      <c r="D355" s="104"/>
      <c r="E355" s="105"/>
      <c r="F355" s="105"/>
      <c r="G355" s="105"/>
      <c r="H355" s="105"/>
      <c r="I355" s="104"/>
      <c r="J355" s="104"/>
      <c r="K355" s="106"/>
      <c r="L355" s="107"/>
      <c r="M355" s="104"/>
      <c r="N355" s="104"/>
      <c r="O355" s="104"/>
      <c r="P355" s="104"/>
      <c r="Q355" s="104"/>
      <c r="R355" s="104"/>
      <c r="S355" s="104"/>
      <c r="T355" s="104"/>
      <c r="U355" s="104"/>
      <c r="V355" s="104"/>
      <c r="W355" s="104"/>
      <c r="X355" s="104"/>
      <c r="Y355" s="104"/>
      <c r="Z355" s="104"/>
    </row>
    <row r="356" spans="1:26" ht="15.75" customHeight="1">
      <c r="A356" s="104"/>
      <c r="B356" s="104"/>
      <c r="C356" s="193"/>
      <c r="D356" s="104"/>
      <c r="E356" s="105"/>
      <c r="F356" s="105"/>
      <c r="G356" s="105"/>
      <c r="H356" s="105"/>
      <c r="I356" s="104"/>
      <c r="J356" s="104"/>
      <c r="K356" s="106"/>
      <c r="L356" s="107"/>
      <c r="M356" s="104"/>
      <c r="N356" s="104"/>
      <c r="O356" s="104"/>
      <c r="P356" s="104"/>
      <c r="Q356" s="104"/>
      <c r="R356" s="104"/>
      <c r="S356" s="104"/>
      <c r="T356" s="104"/>
      <c r="U356" s="104"/>
      <c r="V356" s="104"/>
      <c r="W356" s="104"/>
      <c r="X356" s="104"/>
      <c r="Y356" s="104"/>
      <c r="Z356" s="104"/>
    </row>
    <row r="357" spans="1:26" ht="15.75" customHeight="1">
      <c r="A357" s="104"/>
      <c r="B357" s="104"/>
      <c r="C357" s="193"/>
      <c r="D357" s="104"/>
      <c r="E357" s="105"/>
      <c r="F357" s="105"/>
      <c r="G357" s="105"/>
      <c r="H357" s="105"/>
      <c r="I357" s="104"/>
      <c r="J357" s="104"/>
      <c r="K357" s="106"/>
      <c r="L357" s="107"/>
      <c r="M357" s="104"/>
      <c r="N357" s="104"/>
      <c r="O357" s="104"/>
      <c r="P357" s="104"/>
      <c r="Q357" s="104"/>
      <c r="R357" s="104"/>
      <c r="S357" s="104"/>
      <c r="T357" s="104"/>
      <c r="U357" s="104"/>
      <c r="V357" s="104"/>
      <c r="W357" s="104"/>
      <c r="X357" s="104"/>
      <c r="Y357" s="104"/>
      <c r="Z357" s="104"/>
    </row>
    <row r="358" spans="1:26" ht="15.75" customHeight="1">
      <c r="A358" s="104"/>
      <c r="B358" s="104"/>
      <c r="C358" s="193"/>
      <c r="D358" s="104"/>
      <c r="E358" s="105"/>
      <c r="F358" s="105"/>
      <c r="G358" s="105"/>
      <c r="H358" s="105"/>
      <c r="I358" s="104"/>
      <c r="J358" s="104"/>
      <c r="K358" s="106"/>
      <c r="L358" s="107"/>
      <c r="M358" s="104"/>
      <c r="N358" s="104"/>
      <c r="O358" s="104"/>
      <c r="P358" s="104"/>
      <c r="Q358" s="104"/>
      <c r="R358" s="104"/>
      <c r="S358" s="104"/>
      <c r="T358" s="104"/>
      <c r="U358" s="104"/>
      <c r="V358" s="104"/>
      <c r="W358" s="104"/>
      <c r="X358" s="104"/>
      <c r="Y358" s="104"/>
      <c r="Z358" s="104"/>
    </row>
    <row r="359" spans="1:26" ht="15.75" customHeight="1">
      <c r="A359" s="104"/>
      <c r="B359" s="104"/>
      <c r="C359" s="193"/>
      <c r="D359" s="104"/>
      <c r="E359" s="105"/>
      <c r="F359" s="105"/>
      <c r="G359" s="105"/>
      <c r="H359" s="105"/>
      <c r="I359" s="104"/>
      <c r="J359" s="104"/>
      <c r="K359" s="106"/>
      <c r="L359" s="107"/>
      <c r="M359" s="104"/>
      <c r="N359" s="104"/>
      <c r="O359" s="104"/>
      <c r="P359" s="104"/>
      <c r="Q359" s="104"/>
      <c r="R359" s="104"/>
      <c r="S359" s="104"/>
      <c r="T359" s="104"/>
      <c r="U359" s="104"/>
      <c r="V359" s="104"/>
      <c r="W359" s="104"/>
      <c r="X359" s="104"/>
      <c r="Y359" s="104"/>
      <c r="Z359" s="104"/>
    </row>
    <row r="360" spans="1:26" ht="15.75" customHeight="1">
      <c r="A360" s="104"/>
      <c r="B360" s="104"/>
      <c r="C360" s="193"/>
      <c r="D360" s="104"/>
      <c r="E360" s="105"/>
      <c r="F360" s="105"/>
      <c r="G360" s="105"/>
      <c r="H360" s="105"/>
      <c r="I360" s="104"/>
      <c r="J360" s="104"/>
      <c r="K360" s="106"/>
      <c r="L360" s="107"/>
      <c r="M360" s="104"/>
      <c r="N360" s="104"/>
      <c r="O360" s="104"/>
      <c r="P360" s="104"/>
      <c r="Q360" s="104"/>
      <c r="R360" s="104"/>
      <c r="S360" s="104"/>
      <c r="T360" s="104"/>
      <c r="U360" s="104"/>
      <c r="V360" s="104"/>
      <c r="W360" s="104"/>
      <c r="X360" s="104"/>
      <c r="Y360" s="104"/>
      <c r="Z360" s="104"/>
    </row>
    <row r="361" spans="1:26" ht="15.75" customHeight="1">
      <c r="A361" s="104"/>
      <c r="B361" s="104"/>
      <c r="C361" s="193"/>
      <c r="D361" s="104"/>
      <c r="E361" s="105"/>
      <c r="F361" s="105"/>
      <c r="G361" s="105"/>
      <c r="H361" s="105"/>
      <c r="I361" s="104"/>
      <c r="J361" s="104"/>
      <c r="K361" s="106"/>
      <c r="L361" s="107"/>
      <c r="M361" s="104"/>
      <c r="N361" s="104"/>
      <c r="O361" s="104"/>
      <c r="P361" s="104"/>
      <c r="Q361" s="104"/>
      <c r="R361" s="104"/>
      <c r="S361" s="104"/>
      <c r="T361" s="104"/>
      <c r="U361" s="104"/>
      <c r="V361" s="104"/>
      <c r="W361" s="104"/>
      <c r="X361" s="104"/>
      <c r="Y361" s="104"/>
      <c r="Z361" s="104"/>
    </row>
    <row r="362" spans="1:26" ht="15.75" customHeight="1">
      <c r="A362" s="104"/>
      <c r="B362" s="104"/>
      <c r="C362" s="193"/>
      <c r="D362" s="104"/>
      <c r="E362" s="105"/>
      <c r="F362" s="105"/>
      <c r="G362" s="105"/>
      <c r="H362" s="105"/>
      <c r="I362" s="104"/>
      <c r="J362" s="104"/>
      <c r="K362" s="106"/>
      <c r="L362" s="107"/>
      <c r="M362" s="104"/>
      <c r="N362" s="104"/>
      <c r="O362" s="104"/>
      <c r="P362" s="104"/>
      <c r="Q362" s="104"/>
      <c r="R362" s="104"/>
      <c r="S362" s="104"/>
      <c r="T362" s="104"/>
      <c r="U362" s="104"/>
      <c r="V362" s="104"/>
      <c r="W362" s="104"/>
      <c r="X362" s="104"/>
      <c r="Y362" s="104"/>
      <c r="Z362" s="104"/>
    </row>
    <row r="363" spans="1:26" ht="15.75" customHeight="1">
      <c r="A363" s="104"/>
      <c r="B363" s="104"/>
      <c r="C363" s="193"/>
      <c r="D363" s="104"/>
      <c r="E363" s="105"/>
      <c r="F363" s="105"/>
      <c r="G363" s="105"/>
      <c r="H363" s="105"/>
      <c r="I363" s="104"/>
      <c r="J363" s="104"/>
      <c r="K363" s="106"/>
      <c r="L363" s="107"/>
      <c r="M363" s="104"/>
      <c r="N363" s="104"/>
      <c r="O363" s="104"/>
      <c r="P363" s="104"/>
      <c r="Q363" s="104"/>
      <c r="R363" s="104"/>
      <c r="S363" s="104"/>
      <c r="T363" s="104"/>
      <c r="U363" s="104"/>
      <c r="V363" s="104"/>
      <c r="W363" s="104"/>
      <c r="X363" s="104"/>
      <c r="Y363" s="104"/>
      <c r="Z363" s="104"/>
    </row>
    <row r="364" spans="1:26" ht="15.75" customHeight="1">
      <c r="A364" s="104"/>
      <c r="B364" s="104"/>
      <c r="C364" s="193"/>
      <c r="D364" s="104"/>
      <c r="E364" s="105"/>
      <c r="F364" s="105"/>
      <c r="G364" s="105"/>
      <c r="H364" s="105"/>
      <c r="I364" s="104"/>
      <c r="J364" s="104"/>
      <c r="K364" s="106"/>
      <c r="L364" s="107"/>
      <c r="M364" s="104"/>
      <c r="N364" s="104"/>
      <c r="O364" s="104"/>
      <c r="P364" s="104"/>
      <c r="Q364" s="104"/>
      <c r="R364" s="104"/>
      <c r="S364" s="104"/>
      <c r="T364" s="104"/>
      <c r="U364" s="104"/>
      <c r="V364" s="104"/>
      <c r="W364" s="104"/>
      <c r="X364" s="104"/>
      <c r="Y364" s="104"/>
      <c r="Z364" s="104"/>
    </row>
    <row r="365" spans="1:26" ht="15.75" customHeight="1">
      <c r="A365" s="104"/>
      <c r="B365" s="104"/>
      <c r="C365" s="193"/>
      <c r="D365" s="104"/>
      <c r="E365" s="105"/>
      <c r="F365" s="105"/>
      <c r="G365" s="105"/>
      <c r="H365" s="105"/>
      <c r="I365" s="104"/>
      <c r="J365" s="104"/>
      <c r="K365" s="106"/>
      <c r="L365" s="107"/>
      <c r="M365" s="104"/>
      <c r="N365" s="104"/>
      <c r="O365" s="104"/>
      <c r="P365" s="104"/>
      <c r="Q365" s="104"/>
      <c r="R365" s="104"/>
      <c r="S365" s="104"/>
      <c r="T365" s="104"/>
      <c r="U365" s="104"/>
      <c r="V365" s="104"/>
      <c r="W365" s="104"/>
      <c r="X365" s="104"/>
      <c r="Y365" s="104"/>
      <c r="Z365" s="104"/>
    </row>
    <row r="366" spans="1:26" ht="15.75" customHeight="1">
      <c r="A366" s="104"/>
      <c r="B366" s="104"/>
      <c r="C366" s="193"/>
      <c r="D366" s="104"/>
      <c r="E366" s="105"/>
      <c r="F366" s="105"/>
      <c r="G366" s="105"/>
      <c r="H366" s="105"/>
      <c r="I366" s="104"/>
      <c r="J366" s="104"/>
      <c r="K366" s="106"/>
      <c r="L366" s="107"/>
      <c r="M366" s="104"/>
      <c r="N366" s="104"/>
      <c r="O366" s="104"/>
      <c r="P366" s="104"/>
      <c r="Q366" s="104"/>
      <c r="R366" s="104"/>
      <c r="S366" s="104"/>
      <c r="T366" s="104"/>
      <c r="U366" s="104"/>
      <c r="V366" s="104"/>
      <c r="W366" s="104"/>
      <c r="X366" s="104"/>
      <c r="Y366" s="104"/>
      <c r="Z366" s="104"/>
    </row>
    <row r="367" spans="1:26" ht="15.75" customHeight="1">
      <c r="A367" s="104"/>
      <c r="B367" s="104"/>
      <c r="C367" s="193"/>
      <c r="D367" s="104"/>
      <c r="E367" s="105"/>
      <c r="F367" s="105"/>
      <c r="G367" s="105"/>
      <c r="H367" s="105"/>
      <c r="I367" s="104"/>
      <c r="J367" s="104"/>
      <c r="K367" s="106"/>
      <c r="L367" s="107"/>
      <c r="M367" s="104"/>
      <c r="N367" s="104"/>
      <c r="O367" s="104"/>
      <c r="P367" s="104"/>
      <c r="Q367" s="104"/>
      <c r="R367" s="104"/>
      <c r="S367" s="104"/>
      <c r="T367" s="104"/>
      <c r="U367" s="104"/>
      <c r="V367" s="104"/>
      <c r="W367" s="104"/>
      <c r="X367" s="104"/>
      <c r="Y367" s="104"/>
      <c r="Z367" s="104"/>
    </row>
    <row r="368" spans="1:26" ht="15.75" customHeight="1">
      <c r="A368" s="104"/>
      <c r="B368" s="104"/>
      <c r="C368" s="193"/>
      <c r="D368" s="104"/>
      <c r="E368" s="105"/>
      <c r="F368" s="105"/>
      <c r="G368" s="105"/>
      <c r="H368" s="105"/>
      <c r="I368" s="104"/>
      <c r="J368" s="104"/>
      <c r="K368" s="106"/>
      <c r="L368" s="107"/>
      <c r="M368" s="104"/>
      <c r="N368" s="104"/>
      <c r="O368" s="104"/>
      <c r="P368" s="104"/>
      <c r="Q368" s="104"/>
      <c r="R368" s="104"/>
      <c r="S368" s="104"/>
      <c r="T368" s="104"/>
      <c r="U368" s="104"/>
      <c r="V368" s="104"/>
      <c r="W368" s="104"/>
      <c r="X368" s="104"/>
      <c r="Y368" s="104"/>
      <c r="Z368" s="104"/>
    </row>
    <row r="369" spans="1:26" ht="15.75" customHeight="1">
      <c r="A369" s="104"/>
      <c r="B369" s="104"/>
      <c r="C369" s="193"/>
      <c r="D369" s="104"/>
      <c r="E369" s="105"/>
      <c r="F369" s="105"/>
      <c r="G369" s="105"/>
      <c r="H369" s="105"/>
      <c r="I369" s="104"/>
      <c r="J369" s="104"/>
      <c r="K369" s="106"/>
      <c r="L369" s="107"/>
      <c r="M369" s="104"/>
      <c r="N369" s="104"/>
      <c r="O369" s="104"/>
      <c r="P369" s="104"/>
      <c r="Q369" s="104"/>
      <c r="R369" s="104"/>
      <c r="S369" s="104"/>
      <c r="T369" s="104"/>
      <c r="U369" s="104"/>
      <c r="V369" s="104"/>
      <c r="W369" s="104"/>
      <c r="X369" s="104"/>
      <c r="Y369" s="104"/>
      <c r="Z369" s="104"/>
    </row>
    <row r="370" spans="1:26" ht="15.75" customHeight="1">
      <c r="A370" s="104"/>
      <c r="B370" s="104"/>
      <c r="C370" s="193"/>
      <c r="D370" s="104"/>
      <c r="E370" s="105"/>
      <c r="F370" s="105"/>
      <c r="G370" s="105"/>
      <c r="H370" s="105"/>
      <c r="I370" s="104"/>
      <c r="J370" s="104"/>
      <c r="K370" s="106"/>
      <c r="L370" s="107"/>
      <c r="M370" s="104"/>
      <c r="N370" s="104"/>
      <c r="O370" s="104"/>
      <c r="P370" s="104"/>
      <c r="Q370" s="104"/>
      <c r="R370" s="104"/>
      <c r="S370" s="104"/>
      <c r="T370" s="104"/>
      <c r="U370" s="104"/>
      <c r="V370" s="104"/>
      <c r="W370" s="104"/>
      <c r="X370" s="104"/>
      <c r="Y370" s="104"/>
      <c r="Z370" s="104"/>
    </row>
    <row r="371" spans="1:26" ht="15.75" customHeight="1">
      <c r="A371" s="104"/>
      <c r="B371" s="104"/>
      <c r="C371" s="193"/>
      <c r="D371" s="104"/>
      <c r="E371" s="105"/>
      <c r="F371" s="105"/>
      <c r="G371" s="105"/>
      <c r="H371" s="105"/>
      <c r="I371" s="104"/>
      <c r="J371" s="104"/>
      <c r="K371" s="106"/>
      <c r="L371" s="107"/>
      <c r="M371" s="104"/>
      <c r="N371" s="104"/>
      <c r="O371" s="104"/>
      <c r="P371" s="104"/>
      <c r="Q371" s="104"/>
      <c r="R371" s="104"/>
      <c r="S371" s="104"/>
      <c r="T371" s="104"/>
      <c r="U371" s="104"/>
      <c r="V371" s="104"/>
      <c r="W371" s="104"/>
      <c r="X371" s="104"/>
      <c r="Y371" s="104"/>
      <c r="Z371" s="104"/>
    </row>
    <row r="372" spans="1:26" ht="15.75" customHeight="1">
      <c r="A372" s="104"/>
      <c r="B372" s="104"/>
      <c r="C372" s="193"/>
      <c r="D372" s="104"/>
      <c r="E372" s="105"/>
      <c r="F372" s="105"/>
      <c r="G372" s="105"/>
      <c r="H372" s="105"/>
      <c r="I372" s="104"/>
      <c r="J372" s="104"/>
      <c r="K372" s="106"/>
      <c r="L372" s="107"/>
      <c r="M372" s="104"/>
      <c r="N372" s="104"/>
      <c r="O372" s="104"/>
      <c r="P372" s="104"/>
      <c r="Q372" s="104"/>
      <c r="R372" s="104"/>
      <c r="S372" s="104"/>
      <c r="T372" s="104"/>
      <c r="U372" s="104"/>
      <c r="V372" s="104"/>
      <c r="W372" s="104"/>
      <c r="X372" s="104"/>
      <c r="Y372" s="104"/>
      <c r="Z372" s="104"/>
    </row>
    <row r="373" spans="1:26" ht="15.75" customHeight="1">
      <c r="A373" s="104"/>
      <c r="B373" s="104"/>
      <c r="C373" s="193"/>
      <c r="D373" s="104"/>
      <c r="E373" s="105"/>
      <c r="F373" s="105"/>
      <c r="G373" s="105"/>
      <c r="H373" s="105"/>
      <c r="I373" s="104"/>
      <c r="J373" s="104"/>
      <c r="K373" s="106"/>
      <c r="L373" s="107"/>
      <c r="M373" s="104"/>
      <c r="N373" s="104"/>
      <c r="O373" s="104"/>
      <c r="P373" s="104"/>
      <c r="Q373" s="104"/>
      <c r="R373" s="104"/>
      <c r="S373" s="104"/>
      <c r="T373" s="104"/>
      <c r="U373" s="104"/>
      <c r="V373" s="104"/>
      <c r="W373" s="104"/>
      <c r="X373" s="104"/>
      <c r="Y373" s="104"/>
      <c r="Z373" s="104"/>
    </row>
    <row r="374" spans="1:26" ht="15.75" customHeight="1">
      <c r="A374" s="104"/>
      <c r="B374" s="104"/>
      <c r="C374" s="193"/>
      <c r="D374" s="104"/>
      <c r="E374" s="105"/>
      <c r="F374" s="105"/>
      <c r="G374" s="105"/>
      <c r="H374" s="105"/>
      <c r="I374" s="104"/>
      <c r="J374" s="104"/>
      <c r="K374" s="106"/>
      <c r="L374" s="107"/>
      <c r="M374" s="104"/>
      <c r="N374" s="104"/>
      <c r="O374" s="104"/>
      <c r="P374" s="104"/>
      <c r="Q374" s="104"/>
      <c r="R374" s="104"/>
      <c r="S374" s="104"/>
      <c r="T374" s="104"/>
      <c r="U374" s="104"/>
      <c r="V374" s="104"/>
      <c r="W374" s="104"/>
      <c r="X374" s="104"/>
      <c r="Y374" s="104"/>
      <c r="Z374" s="104"/>
    </row>
    <row r="375" spans="1:26" ht="15.75" customHeight="1">
      <c r="A375" s="104"/>
      <c r="B375" s="104"/>
      <c r="C375" s="193"/>
      <c r="D375" s="104"/>
      <c r="E375" s="105"/>
      <c r="F375" s="105"/>
      <c r="G375" s="105"/>
      <c r="H375" s="105"/>
      <c r="I375" s="104"/>
      <c r="J375" s="104"/>
      <c r="K375" s="106"/>
      <c r="L375" s="107"/>
      <c r="M375" s="104"/>
      <c r="N375" s="104"/>
      <c r="O375" s="104"/>
      <c r="P375" s="104"/>
      <c r="Q375" s="104"/>
      <c r="R375" s="104"/>
      <c r="S375" s="104"/>
      <c r="T375" s="104"/>
      <c r="U375" s="104"/>
      <c r="V375" s="104"/>
      <c r="W375" s="104"/>
      <c r="X375" s="104"/>
      <c r="Y375" s="104"/>
      <c r="Z375" s="104"/>
    </row>
    <row r="376" spans="1:26" ht="15.75" customHeight="1">
      <c r="A376" s="104"/>
      <c r="B376" s="104"/>
      <c r="C376" s="193"/>
      <c r="D376" s="104"/>
      <c r="E376" s="105"/>
      <c r="F376" s="105"/>
      <c r="G376" s="105"/>
      <c r="H376" s="105"/>
      <c r="I376" s="104"/>
      <c r="J376" s="104"/>
      <c r="K376" s="106"/>
      <c r="L376" s="107"/>
      <c r="M376" s="104"/>
      <c r="N376" s="104"/>
      <c r="O376" s="104"/>
      <c r="P376" s="104"/>
      <c r="Q376" s="104"/>
      <c r="R376" s="104"/>
      <c r="S376" s="104"/>
      <c r="T376" s="104"/>
      <c r="U376" s="104"/>
      <c r="V376" s="104"/>
      <c r="W376" s="104"/>
      <c r="X376" s="104"/>
      <c r="Y376" s="104"/>
      <c r="Z376" s="104"/>
    </row>
    <row r="377" spans="1:26" ht="15.75" customHeight="1">
      <c r="A377" s="104"/>
      <c r="B377" s="104"/>
      <c r="C377" s="193"/>
      <c r="D377" s="104"/>
      <c r="E377" s="105"/>
      <c r="F377" s="105"/>
      <c r="G377" s="105"/>
      <c r="H377" s="105"/>
      <c r="I377" s="104"/>
      <c r="J377" s="104"/>
      <c r="K377" s="106"/>
      <c r="L377" s="107"/>
      <c r="M377" s="104"/>
      <c r="N377" s="104"/>
      <c r="O377" s="104"/>
      <c r="P377" s="104"/>
      <c r="Q377" s="104"/>
      <c r="R377" s="104"/>
      <c r="S377" s="104"/>
      <c r="T377" s="104"/>
      <c r="U377" s="104"/>
      <c r="V377" s="104"/>
      <c r="W377" s="104"/>
      <c r="X377" s="104"/>
      <c r="Y377" s="104"/>
      <c r="Z377" s="104"/>
    </row>
    <row r="378" spans="1:26" ht="15.75" customHeight="1">
      <c r="A378" s="104"/>
      <c r="B378" s="104"/>
      <c r="C378" s="193"/>
      <c r="D378" s="104"/>
      <c r="E378" s="105"/>
      <c r="F378" s="105"/>
      <c r="G378" s="105"/>
      <c r="H378" s="105"/>
      <c r="I378" s="104"/>
      <c r="J378" s="104"/>
      <c r="K378" s="106"/>
      <c r="L378" s="107"/>
      <c r="M378" s="104"/>
      <c r="N378" s="104"/>
      <c r="O378" s="104"/>
      <c r="P378" s="104"/>
      <c r="Q378" s="104"/>
      <c r="R378" s="104"/>
      <c r="S378" s="104"/>
      <c r="T378" s="104"/>
      <c r="U378" s="104"/>
      <c r="V378" s="104"/>
      <c r="W378" s="104"/>
      <c r="X378" s="104"/>
      <c r="Y378" s="104"/>
      <c r="Z378" s="104"/>
    </row>
    <row r="379" spans="1:26" ht="15.75" customHeight="1">
      <c r="A379" s="104"/>
      <c r="B379" s="104"/>
      <c r="C379" s="193"/>
      <c r="D379" s="104"/>
      <c r="E379" s="105"/>
      <c r="F379" s="105"/>
      <c r="G379" s="105"/>
      <c r="H379" s="105"/>
      <c r="I379" s="104"/>
      <c r="J379" s="104"/>
      <c r="K379" s="106"/>
      <c r="L379" s="107"/>
      <c r="M379" s="104"/>
      <c r="N379" s="104"/>
      <c r="O379" s="104"/>
      <c r="P379" s="104"/>
      <c r="Q379" s="104"/>
      <c r="R379" s="104"/>
      <c r="S379" s="104"/>
      <c r="T379" s="104"/>
      <c r="U379" s="104"/>
      <c r="V379" s="104"/>
      <c r="W379" s="104"/>
      <c r="X379" s="104"/>
      <c r="Y379" s="104"/>
      <c r="Z379" s="104"/>
    </row>
    <row r="380" spans="1:26" ht="15.75" customHeight="1">
      <c r="A380" s="104"/>
      <c r="B380" s="104"/>
      <c r="C380" s="193"/>
      <c r="D380" s="104"/>
      <c r="E380" s="105"/>
      <c r="F380" s="105"/>
      <c r="G380" s="105"/>
      <c r="H380" s="105"/>
      <c r="I380" s="104"/>
      <c r="J380" s="104"/>
      <c r="K380" s="106"/>
      <c r="L380" s="107"/>
      <c r="M380" s="104"/>
      <c r="N380" s="104"/>
      <c r="O380" s="104"/>
      <c r="P380" s="104"/>
      <c r="Q380" s="104"/>
      <c r="R380" s="104"/>
      <c r="S380" s="104"/>
      <c r="T380" s="104"/>
      <c r="U380" s="104"/>
      <c r="V380" s="104"/>
      <c r="W380" s="104"/>
      <c r="X380" s="104"/>
      <c r="Y380" s="104"/>
      <c r="Z380" s="104"/>
    </row>
    <row r="381" spans="1:26" ht="15.75" customHeight="1">
      <c r="A381" s="104"/>
      <c r="B381" s="104"/>
      <c r="C381" s="193"/>
      <c r="D381" s="104"/>
      <c r="E381" s="105"/>
      <c r="F381" s="105"/>
      <c r="G381" s="105"/>
      <c r="H381" s="105"/>
      <c r="I381" s="104"/>
      <c r="J381" s="104"/>
      <c r="K381" s="106"/>
      <c r="L381" s="107"/>
      <c r="M381" s="104"/>
      <c r="N381" s="104"/>
      <c r="O381" s="104"/>
      <c r="P381" s="104"/>
      <c r="Q381" s="104"/>
      <c r="R381" s="104"/>
      <c r="S381" s="104"/>
      <c r="T381" s="104"/>
      <c r="U381" s="104"/>
      <c r="V381" s="104"/>
      <c r="W381" s="104"/>
      <c r="X381" s="104"/>
      <c r="Y381" s="104"/>
      <c r="Z381" s="104"/>
    </row>
    <row r="382" spans="1:26" ht="15.75" customHeight="1">
      <c r="A382" s="104"/>
      <c r="B382" s="104"/>
      <c r="C382" s="193"/>
      <c r="D382" s="104"/>
      <c r="E382" s="105"/>
      <c r="F382" s="105"/>
      <c r="G382" s="105"/>
      <c r="H382" s="105"/>
      <c r="I382" s="104"/>
      <c r="J382" s="104"/>
      <c r="K382" s="106"/>
      <c r="L382" s="107"/>
      <c r="M382" s="104"/>
      <c r="N382" s="104"/>
      <c r="O382" s="104"/>
      <c r="P382" s="104"/>
      <c r="Q382" s="104"/>
      <c r="R382" s="104"/>
      <c r="S382" s="104"/>
      <c r="T382" s="104"/>
      <c r="U382" s="104"/>
      <c r="V382" s="104"/>
      <c r="W382" s="104"/>
      <c r="X382" s="104"/>
      <c r="Y382" s="104"/>
      <c r="Z382" s="104"/>
    </row>
    <row r="383" spans="1:26" ht="15.75" customHeight="1">
      <c r="A383" s="104"/>
      <c r="B383" s="104"/>
      <c r="C383" s="193"/>
      <c r="D383" s="104"/>
      <c r="E383" s="105"/>
      <c r="F383" s="105"/>
      <c r="G383" s="105"/>
      <c r="H383" s="105"/>
      <c r="I383" s="104"/>
      <c r="J383" s="104"/>
      <c r="K383" s="106"/>
      <c r="L383" s="107"/>
      <c r="M383" s="104"/>
      <c r="N383" s="104"/>
      <c r="O383" s="104"/>
      <c r="P383" s="104"/>
      <c r="Q383" s="104"/>
      <c r="R383" s="104"/>
      <c r="S383" s="104"/>
      <c r="T383" s="104"/>
      <c r="U383" s="104"/>
      <c r="V383" s="104"/>
      <c r="W383" s="104"/>
      <c r="X383" s="104"/>
      <c r="Y383" s="104"/>
      <c r="Z383" s="104"/>
    </row>
    <row r="384" spans="1:26" ht="15.75" customHeight="1">
      <c r="A384" s="104"/>
      <c r="B384" s="104"/>
      <c r="C384" s="193"/>
      <c r="D384" s="104"/>
      <c r="E384" s="105"/>
      <c r="F384" s="105"/>
      <c r="G384" s="105"/>
      <c r="H384" s="105"/>
      <c r="I384" s="104"/>
      <c r="J384" s="104"/>
      <c r="K384" s="106"/>
      <c r="L384" s="107"/>
      <c r="M384" s="104"/>
      <c r="N384" s="104"/>
      <c r="O384" s="104"/>
      <c r="P384" s="104"/>
      <c r="Q384" s="104"/>
      <c r="R384" s="104"/>
      <c r="S384" s="104"/>
      <c r="T384" s="104"/>
      <c r="U384" s="104"/>
      <c r="V384" s="104"/>
      <c r="W384" s="104"/>
      <c r="X384" s="104"/>
      <c r="Y384" s="104"/>
      <c r="Z384" s="104"/>
    </row>
    <row r="385" spans="1:26" ht="15.75" customHeight="1">
      <c r="A385" s="104"/>
      <c r="B385" s="104"/>
      <c r="C385" s="193"/>
      <c r="D385" s="104"/>
      <c r="E385" s="105"/>
      <c r="F385" s="105"/>
      <c r="G385" s="105"/>
      <c r="H385" s="105"/>
      <c r="I385" s="104"/>
      <c r="J385" s="104"/>
      <c r="K385" s="106"/>
      <c r="L385" s="107"/>
      <c r="M385" s="104"/>
      <c r="N385" s="104"/>
      <c r="O385" s="104"/>
      <c r="P385" s="104"/>
      <c r="Q385" s="104"/>
      <c r="R385" s="104"/>
      <c r="S385" s="104"/>
      <c r="T385" s="104"/>
      <c r="U385" s="104"/>
      <c r="V385" s="104"/>
      <c r="W385" s="104"/>
      <c r="X385" s="104"/>
      <c r="Y385" s="104"/>
      <c r="Z385" s="104"/>
    </row>
    <row r="386" spans="1:26" ht="15.75" customHeight="1">
      <c r="A386" s="104"/>
      <c r="B386" s="104"/>
      <c r="C386" s="193"/>
      <c r="D386" s="104"/>
      <c r="E386" s="105"/>
      <c r="F386" s="105"/>
      <c r="G386" s="105"/>
      <c r="H386" s="105"/>
      <c r="I386" s="104"/>
      <c r="J386" s="104"/>
      <c r="K386" s="106"/>
      <c r="L386" s="107"/>
      <c r="M386" s="104"/>
      <c r="N386" s="104"/>
      <c r="O386" s="104"/>
      <c r="P386" s="104"/>
      <c r="Q386" s="104"/>
      <c r="R386" s="104"/>
      <c r="S386" s="104"/>
      <c r="T386" s="104"/>
      <c r="U386" s="104"/>
      <c r="V386" s="104"/>
      <c r="W386" s="104"/>
      <c r="X386" s="104"/>
      <c r="Y386" s="104"/>
      <c r="Z386" s="104"/>
    </row>
    <row r="387" spans="1:26" ht="15.75" customHeight="1">
      <c r="A387" s="104"/>
      <c r="B387" s="104"/>
      <c r="C387" s="193"/>
      <c r="D387" s="104"/>
      <c r="E387" s="105"/>
      <c r="F387" s="105"/>
      <c r="G387" s="105"/>
      <c r="H387" s="105"/>
      <c r="I387" s="104"/>
      <c r="J387" s="104"/>
      <c r="K387" s="106"/>
      <c r="L387" s="107"/>
      <c r="M387" s="104"/>
      <c r="N387" s="104"/>
      <c r="O387" s="104"/>
      <c r="P387" s="104"/>
      <c r="Q387" s="104"/>
      <c r="R387" s="104"/>
      <c r="S387" s="104"/>
      <c r="T387" s="104"/>
      <c r="U387" s="104"/>
      <c r="V387" s="104"/>
      <c r="W387" s="104"/>
      <c r="X387" s="104"/>
      <c r="Y387" s="104"/>
      <c r="Z387" s="104"/>
    </row>
    <row r="388" spans="1:26" ht="15.75" customHeight="1">
      <c r="A388" s="104"/>
      <c r="B388" s="104"/>
      <c r="C388" s="193"/>
      <c r="D388" s="104"/>
      <c r="E388" s="105"/>
      <c r="F388" s="105"/>
      <c r="G388" s="105"/>
      <c r="H388" s="105"/>
      <c r="I388" s="104"/>
      <c r="J388" s="104"/>
      <c r="K388" s="106"/>
      <c r="L388" s="107"/>
      <c r="M388" s="104"/>
      <c r="N388" s="104"/>
      <c r="O388" s="104"/>
      <c r="P388" s="104"/>
      <c r="Q388" s="104"/>
      <c r="R388" s="104"/>
      <c r="S388" s="104"/>
      <c r="T388" s="104"/>
      <c r="U388" s="104"/>
      <c r="V388" s="104"/>
      <c r="W388" s="104"/>
      <c r="X388" s="104"/>
      <c r="Y388" s="104"/>
      <c r="Z388" s="104"/>
    </row>
    <row r="389" spans="1:26" ht="15.75" customHeight="1">
      <c r="A389" s="104"/>
      <c r="B389" s="104"/>
      <c r="C389" s="193"/>
      <c r="D389" s="104"/>
      <c r="E389" s="105"/>
      <c r="F389" s="105"/>
      <c r="G389" s="105"/>
      <c r="H389" s="105"/>
      <c r="I389" s="104"/>
      <c r="J389" s="104"/>
      <c r="K389" s="106"/>
      <c r="L389" s="107"/>
      <c r="M389" s="104"/>
      <c r="N389" s="104"/>
      <c r="O389" s="104"/>
      <c r="P389" s="104"/>
      <c r="Q389" s="104"/>
      <c r="R389" s="104"/>
      <c r="S389" s="104"/>
      <c r="T389" s="104"/>
      <c r="U389" s="104"/>
      <c r="V389" s="104"/>
      <c r="W389" s="104"/>
      <c r="X389" s="104"/>
      <c r="Y389" s="104"/>
      <c r="Z389" s="104"/>
    </row>
    <row r="390" spans="1:26" ht="15.75" customHeight="1">
      <c r="A390" s="104"/>
      <c r="B390" s="104"/>
      <c r="C390" s="193"/>
      <c r="D390" s="104"/>
      <c r="E390" s="105"/>
      <c r="F390" s="105"/>
      <c r="G390" s="105"/>
      <c r="H390" s="105"/>
      <c r="I390" s="104"/>
      <c r="J390" s="104"/>
      <c r="K390" s="106"/>
      <c r="L390" s="107"/>
      <c r="M390" s="104"/>
      <c r="N390" s="104"/>
      <c r="O390" s="104"/>
      <c r="P390" s="104"/>
      <c r="Q390" s="104"/>
      <c r="R390" s="104"/>
      <c r="S390" s="104"/>
      <c r="T390" s="104"/>
      <c r="U390" s="104"/>
      <c r="V390" s="104"/>
      <c r="W390" s="104"/>
      <c r="X390" s="104"/>
      <c r="Y390" s="104"/>
      <c r="Z390" s="104"/>
    </row>
    <row r="391" spans="1:26" ht="15.75" customHeight="1">
      <c r="A391" s="104"/>
      <c r="B391" s="104"/>
      <c r="C391" s="193"/>
      <c r="D391" s="104"/>
      <c r="E391" s="105"/>
      <c r="F391" s="105"/>
      <c r="G391" s="105"/>
      <c r="H391" s="105"/>
      <c r="I391" s="104"/>
      <c r="J391" s="104"/>
      <c r="K391" s="106"/>
      <c r="L391" s="107"/>
      <c r="M391" s="104"/>
      <c r="N391" s="104"/>
      <c r="O391" s="104"/>
      <c r="P391" s="104"/>
      <c r="Q391" s="104"/>
      <c r="R391" s="104"/>
      <c r="S391" s="104"/>
      <c r="T391" s="104"/>
      <c r="U391" s="104"/>
      <c r="V391" s="104"/>
      <c r="W391" s="104"/>
      <c r="X391" s="104"/>
      <c r="Y391" s="104"/>
      <c r="Z391" s="104"/>
    </row>
    <row r="392" spans="1:26" ht="15.75" customHeight="1">
      <c r="A392" s="104"/>
      <c r="B392" s="104"/>
      <c r="C392" s="193"/>
      <c r="D392" s="104"/>
      <c r="E392" s="105"/>
      <c r="F392" s="105"/>
      <c r="G392" s="105"/>
      <c r="H392" s="105"/>
      <c r="I392" s="104"/>
      <c r="J392" s="104"/>
      <c r="K392" s="106"/>
      <c r="L392" s="107"/>
      <c r="M392" s="104"/>
      <c r="N392" s="104"/>
      <c r="O392" s="104"/>
      <c r="P392" s="104"/>
      <c r="Q392" s="104"/>
      <c r="R392" s="104"/>
      <c r="S392" s="104"/>
      <c r="T392" s="104"/>
      <c r="U392" s="104"/>
      <c r="V392" s="104"/>
      <c r="W392" s="104"/>
      <c r="X392" s="104"/>
      <c r="Y392" s="104"/>
      <c r="Z392" s="104"/>
    </row>
    <row r="393" spans="1:26" ht="15.75" customHeight="1">
      <c r="A393" s="104"/>
      <c r="B393" s="104"/>
      <c r="C393" s="193"/>
      <c r="D393" s="104"/>
      <c r="E393" s="105"/>
      <c r="F393" s="105"/>
      <c r="G393" s="105"/>
      <c r="H393" s="105"/>
      <c r="I393" s="104"/>
      <c r="J393" s="104"/>
      <c r="K393" s="106"/>
      <c r="L393" s="107"/>
      <c r="M393" s="104"/>
      <c r="N393" s="104"/>
      <c r="O393" s="104"/>
      <c r="P393" s="104"/>
      <c r="Q393" s="104"/>
      <c r="R393" s="104"/>
      <c r="S393" s="104"/>
      <c r="T393" s="104"/>
      <c r="U393" s="104"/>
      <c r="V393" s="104"/>
      <c r="W393" s="104"/>
      <c r="X393" s="104"/>
      <c r="Y393" s="104"/>
      <c r="Z393" s="104"/>
    </row>
    <row r="394" spans="1:26" ht="15.75" customHeight="1">
      <c r="A394" s="104"/>
      <c r="B394" s="104"/>
      <c r="C394" s="193"/>
      <c r="D394" s="104"/>
      <c r="E394" s="105"/>
      <c r="F394" s="105"/>
      <c r="G394" s="105"/>
      <c r="H394" s="105"/>
      <c r="I394" s="104"/>
      <c r="J394" s="104"/>
      <c r="K394" s="106"/>
      <c r="L394" s="107"/>
      <c r="M394" s="104"/>
      <c r="N394" s="104"/>
      <c r="O394" s="104"/>
      <c r="P394" s="104"/>
      <c r="Q394" s="104"/>
      <c r="R394" s="104"/>
      <c r="S394" s="104"/>
      <c r="T394" s="104"/>
      <c r="U394" s="104"/>
      <c r="V394" s="104"/>
      <c r="W394" s="104"/>
      <c r="X394" s="104"/>
      <c r="Y394" s="104"/>
      <c r="Z394" s="104"/>
    </row>
    <row r="395" spans="1:26" ht="15.75" customHeight="1">
      <c r="A395" s="104"/>
      <c r="B395" s="104"/>
      <c r="C395" s="193"/>
      <c r="D395" s="104"/>
      <c r="E395" s="105"/>
      <c r="F395" s="105"/>
      <c r="G395" s="105"/>
      <c r="H395" s="105"/>
      <c r="I395" s="104"/>
      <c r="J395" s="104"/>
      <c r="K395" s="106"/>
      <c r="L395" s="107"/>
      <c r="M395" s="104"/>
      <c r="N395" s="104"/>
      <c r="O395" s="104"/>
      <c r="P395" s="104"/>
      <c r="Q395" s="104"/>
      <c r="R395" s="104"/>
      <c r="S395" s="104"/>
      <c r="T395" s="104"/>
      <c r="U395" s="104"/>
      <c r="V395" s="104"/>
      <c r="W395" s="104"/>
      <c r="X395" s="104"/>
      <c r="Y395" s="104"/>
      <c r="Z395" s="104"/>
    </row>
    <row r="396" spans="1:26" ht="15.75" customHeight="1">
      <c r="A396" s="104"/>
      <c r="B396" s="104"/>
      <c r="C396" s="193"/>
      <c r="D396" s="104"/>
      <c r="E396" s="105"/>
      <c r="F396" s="105"/>
      <c r="G396" s="105"/>
      <c r="H396" s="105"/>
      <c r="I396" s="104"/>
      <c r="J396" s="104"/>
      <c r="K396" s="106"/>
      <c r="L396" s="107"/>
      <c r="M396" s="104"/>
      <c r="N396" s="104"/>
      <c r="O396" s="104"/>
      <c r="P396" s="104"/>
      <c r="Q396" s="104"/>
      <c r="R396" s="104"/>
      <c r="S396" s="104"/>
      <c r="T396" s="104"/>
      <c r="U396" s="104"/>
      <c r="V396" s="104"/>
      <c r="W396" s="104"/>
      <c r="X396" s="104"/>
      <c r="Y396" s="104"/>
      <c r="Z396" s="104"/>
    </row>
    <row r="397" spans="1:26" ht="15.75" customHeight="1">
      <c r="A397" s="104"/>
      <c r="B397" s="104"/>
      <c r="C397" s="193"/>
      <c r="D397" s="104"/>
      <c r="E397" s="105"/>
      <c r="F397" s="105"/>
      <c r="G397" s="105"/>
      <c r="H397" s="105"/>
      <c r="I397" s="104"/>
      <c r="J397" s="104"/>
      <c r="K397" s="106"/>
      <c r="L397" s="107"/>
      <c r="M397" s="104"/>
      <c r="N397" s="104"/>
      <c r="O397" s="104"/>
      <c r="P397" s="104"/>
      <c r="Q397" s="104"/>
      <c r="R397" s="104"/>
      <c r="S397" s="104"/>
      <c r="T397" s="104"/>
      <c r="U397" s="104"/>
      <c r="V397" s="104"/>
      <c r="W397" s="104"/>
      <c r="X397" s="104"/>
      <c r="Y397" s="104"/>
      <c r="Z397" s="104"/>
    </row>
    <row r="398" spans="1:26" ht="15.75" customHeight="1">
      <c r="A398" s="104"/>
      <c r="B398" s="104"/>
      <c r="C398" s="193"/>
      <c r="D398" s="104"/>
      <c r="E398" s="105"/>
      <c r="F398" s="105"/>
      <c r="G398" s="105"/>
      <c r="H398" s="105"/>
      <c r="I398" s="104"/>
      <c r="J398" s="104"/>
      <c r="K398" s="106"/>
      <c r="L398" s="107"/>
      <c r="M398" s="104"/>
      <c r="N398" s="104"/>
      <c r="O398" s="104"/>
      <c r="P398" s="104"/>
      <c r="Q398" s="104"/>
      <c r="R398" s="104"/>
      <c r="S398" s="104"/>
      <c r="T398" s="104"/>
      <c r="U398" s="104"/>
      <c r="V398" s="104"/>
      <c r="W398" s="104"/>
      <c r="X398" s="104"/>
      <c r="Y398" s="104"/>
      <c r="Z398" s="104"/>
    </row>
    <row r="399" spans="1:26" ht="15.75" customHeight="1">
      <c r="A399" s="104"/>
      <c r="B399" s="104"/>
      <c r="C399" s="193"/>
      <c r="D399" s="104"/>
      <c r="E399" s="105"/>
      <c r="F399" s="105"/>
      <c r="G399" s="105"/>
      <c r="H399" s="105"/>
      <c r="I399" s="104"/>
      <c r="J399" s="104"/>
      <c r="K399" s="106"/>
      <c r="L399" s="107"/>
      <c r="M399" s="104"/>
      <c r="N399" s="104"/>
      <c r="O399" s="104"/>
      <c r="P399" s="104"/>
      <c r="Q399" s="104"/>
      <c r="R399" s="104"/>
      <c r="S399" s="104"/>
      <c r="T399" s="104"/>
      <c r="U399" s="104"/>
      <c r="V399" s="104"/>
      <c r="W399" s="104"/>
      <c r="X399" s="104"/>
      <c r="Y399" s="104"/>
      <c r="Z399" s="104"/>
    </row>
    <row r="400" spans="1:26" ht="15.75" customHeight="1">
      <c r="A400" s="104"/>
      <c r="B400" s="104"/>
      <c r="C400" s="193"/>
      <c r="D400" s="104"/>
      <c r="E400" s="105"/>
      <c r="F400" s="105"/>
      <c r="G400" s="105"/>
      <c r="H400" s="105"/>
      <c r="I400" s="104"/>
      <c r="J400" s="104"/>
      <c r="K400" s="106"/>
      <c r="L400" s="107"/>
      <c r="M400" s="104"/>
      <c r="N400" s="104"/>
      <c r="O400" s="104"/>
      <c r="P400" s="104"/>
      <c r="Q400" s="104"/>
      <c r="R400" s="104"/>
      <c r="S400" s="104"/>
      <c r="T400" s="104"/>
      <c r="U400" s="104"/>
      <c r="V400" s="104"/>
      <c r="W400" s="104"/>
      <c r="X400" s="104"/>
      <c r="Y400" s="104"/>
      <c r="Z400" s="104"/>
    </row>
    <row r="401" spans="1:26" ht="15.75" customHeight="1">
      <c r="A401" s="104"/>
      <c r="B401" s="104"/>
      <c r="C401" s="193"/>
      <c r="D401" s="104"/>
      <c r="E401" s="105"/>
      <c r="F401" s="105"/>
      <c r="G401" s="105"/>
      <c r="H401" s="105"/>
      <c r="I401" s="104"/>
      <c r="J401" s="104"/>
      <c r="K401" s="106"/>
      <c r="L401" s="107"/>
      <c r="M401" s="104"/>
      <c r="N401" s="104"/>
      <c r="O401" s="104"/>
      <c r="P401" s="104"/>
      <c r="Q401" s="104"/>
      <c r="R401" s="104"/>
      <c r="S401" s="104"/>
      <c r="T401" s="104"/>
      <c r="U401" s="104"/>
      <c r="V401" s="104"/>
      <c r="W401" s="104"/>
      <c r="X401" s="104"/>
      <c r="Y401" s="104"/>
      <c r="Z401" s="104"/>
    </row>
    <row r="402" spans="1:26" ht="15.75" customHeight="1">
      <c r="A402" s="104"/>
      <c r="B402" s="104"/>
      <c r="C402" s="193"/>
      <c r="D402" s="104"/>
      <c r="E402" s="105"/>
      <c r="F402" s="105"/>
      <c r="G402" s="105"/>
      <c r="H402" s="105"/>
      <c r="I402" s="104"/>
      <c r="J402" s="104"/>
      <c r="K402" s="106"/>
      <c r="L402" s="107"/>
      <c r="M402" s="104"/>
      <c r="N402" s="104"/>
      <c r="O402" s="104"/>
      <c r="P402" s="104"/>
      <c r="Q402" s="104"/>
      <c r="R402" s="104"/>
      <c r="S402" s="104"/>
      <c r="T402" s="104"/>
      <c r="U402" s="104"/>
      <c r="V402" s="104"/>
      <c r="W402" s="104"/>
      <c r="X402" s="104"/>
      <c r="Y402" s="104"/>
      <c r="Z402" s="104"/>
    </row>
    <row r="403" spans="1:26" ht="15.75" customHeight="1">
      <c r="A403" s="104"/>
      <c r="B403" s="104"/>
      <c r="C403" s="193"/>
      <c r="D403" s="104"/>
      <c r="E403" s="105"/>
      <c r="F403" s="105"/>
      <c r="G403" s="105"/>
      <c r="H403" s="105"/>
      <c r="I403" s="104"/>
      <c r="J403" s="104"/>
      <c r="K403" s="106"/>
      <c r="L403" s="107"/>
      <c r="M403" s="104"/>
      <c r="N403" s="104"/>
      <c r="O403" s="104"/>
      <c r="P403" s="104"/>
      <c r="Q403" s="104"/>
      <c r="R403" s="104"/>
      <c r="S403" s="104"/>
      <c r="T403" s="104"/>
      <c r="U403" s="104"/>
      <c r="V403" s="104"/>
      <c r="W403" s="104"/>
      <c r="X403" s="104"/>
      <c r="Y403" s="104"/>
      <c r="Z403" s="104"/>
    </row>
    <row r="404" spans="1:26" ht="15.75" customHeight="1">
      <c r="A404" s="104"/>
      <c r="B404" s="104"/>
      <c r="C404" s="193"/>
      <c r="D404" s="104"/>
      <c r="E404" s="105"/>
      <c r="F404" s="105"/>
      <c r="G404" s="105"/>
      <c r="H404" s="105"/>
      <c r="I404" s="104"/>
      <c r="J404" s="104"/>
      <c r="K404" s="106"/>
      <c r="L404" s="107"/>
      <c r="M404" s="104"/>
      <c r="N404" s="104"/>
      <c r="O404" s="104"/>
      <c r="P404" s="104"/>
      <c r="Q404" s="104"/>
      <c r="R404" s="104"/>
      <c r="S404" s="104"/>
      <c r="T404" s="104"/>
      <c r="U404" s="104"/>
      <c r="V404" s="104"/>
      <c r="W404" s="104"/>
      <c r="X404" s="104"/>
      <c r="Y404" s="104"/>
      <c r="Z404" s="104"/>
    </row>
    <row r="405" spans="1:26" ht="15.75" customHeight="1">
      <c r="A405" s="104"/>
      <c r="B405" s="104"/>
      <c r="C405" s="193"/>
      <c r="D405" s="104"/>
      <c r="E405" s="105"/>
      <c r="F405" s="105"/>
      <c r="G405" s="105"/>
      <c r="H405" s="105"/>
      <c r="I405" s="104"/>
      <c r="J405" s="104"/>
      <c r="K405" s="106"/>
      <c r="L405" s="107"/>
      <c r="M405" s="104"/>
      <c r="N405" s="104"/>
      <c r="O405" s="104"/>
      <c r="P405" s="104"/>
      <c r="Q405" s="104"/>
      <c r="R405" s="104"/>
      <c r="S405" s="104"/>
      <c r="T405" s="104"/>
      <c r="U405" s="104"/>
      <c r="V405" s="104"/>
      <c r="W405" s="104"/>
      <c r="X405" s="104"/>
      <c r="Y405" s="104"/>
      <c r="Z405" s="104"/>
    </row>
    <row r="406" spans="1:26" ht="15.75" customHeight="1">
      <c r="A406" s="104"/>
      <c r="B406" s="104"/>
      <c r="C406" s="193"/>
      <c r="D406" s="104"/>
      <c r="E406" s="105"/>
      <c r="F406" s="105"/>
      <c r="G406" s="105"/>
      <c r="H406" s="105"/>
      <c r="I406" s="104"/>
      <c r="J406" s="104"/>
      <c r="K406" s="106"/>
      <c r="L406" s="107"/>
      <c r="M406" s="104"/>
      <c r="N406" s="104"/>
      <c r="O406" s="104"/>
      <c r="P406" s="104"/>
      <c r="Q406" s="104"/>
      <c r="R406" s="104"/>
      <c r="S406" s="104"/>
      <c r="T406" s="104"/>
      <c r="U406" s="104"/>
      <c r="V406" s="104"/>
      <c r="W406" s="104"/>
      <c r="X406" s="104"/>
      <c r="Y406" s="104"/>
      <c r="Z406" s="104"/>
    </row>
    <row r="407" spans="1:26" ht="15.75" customHeight="1">
      <c r="A407" s="104"/>
      <c r="B407" s="104"/>
      <c r="C407" s="193"/>
      <c r="D407" s="104"/>
      <c r="E407" s="105"/>
      <c r="F407" s="105"/>
      <c r="G407" s="105"/>
      <c r="H407" s="105"/>
      <c r="I407" s="104"/>
      <c r="J407" s="104"/>
      <c r="K407" s="106"/>
      <c r="L407" s="107"/>
      <c r="M407" s="104"/>
      <c r="N407" s="104"/>
      <c r="O407" s="104"/>
      <c r="P407" s="104"/>
      <c r="Q407" s="104"/>
      <c r="R407" s="104"/>
      <c r="S407" s="104"/>
      <c r="T407" s="104"/>
      <c r="U407" s="104"/>
      <c r="V407" s="104"/>
      <c r="W407" s="104"/>
      <c r="X407" s="104"/>
      <c r="Y407" s="104"/>
      <c r="Z407" s="104"/>
    </row>
    <row r="408" spans="1:26" ht="15.75" customHeight="1">
      <c r="A408" s="104"/>
      <c r="B408" s="104"/>
      <c r="C408" s="193"/>
      <c r="D408" s="104"/>
      <c r="E408" s="105"/>
      <c r="F408" s="105"/>
      <c r="G408" s="105"/>
      <c r="H408" s="105"/>
      <c r="I408" s="104"/>
      <c r="J408" s="104"/>
      <c r="K408" s="106"/>
      <c r="L408" s="107"/>
      <c r="M408" s="104"/>
      <c r="N408" s="104"/>
      <c r="O408" s="104"/>
      <c r="P408" s="104"/>
      <c r="Q408" s="104"/>
      <c r="R408" s="104"/>
      <c r="S408" s="104"/>
      <c r="T408" s="104"/>
      <c r="U408" s="104"/>
      <c r="V408" s="104"/>
      <c r="W408" s="104"/>
      <c r="X408" s="104"/>
      <c r="Y408" s="104"/>
      <c r="Z408" s="104"/>
    </row>
    <row r="409" spans="1:26" ht="15.75" customHeight="1">
      <c r="A409" s="104"/>
      <c r="B409" s="104"/>
      <c r="C409" s="193"/>
      <c r="D409" s="104"/>
      <c r="E409" s="105"/>
      <c r="F409" s="105"/>
      <c r="G409" s="105"/>
      <c r="H409" s="105"/>
      <c r="I409" s="104"/>
      <c r="J409" s="104"/>
      <c r="K409" s="106"/>
      <c r="L409" s="107"/>
      <c r="M409" s="104"/>
      <c r="N409" s="104"/>
      <c r="O409" s="104"/>
      <c r="P409" s="104"/>
      <c r="Q409" s="104"/>
      <c r="R409" s="104"/>
      <c r="S409" s="104"/>
      <c r="T409" s="104"/>
      <c r="U409" s="104"/>
      <c r="V409" s="104"/>
      <c r="W409" s="104"/>
      <c r="X409" s="104"/>
      <c r="Y409" s="104"/>
      <c r="Z409" s="104"/>
    </row>
    <row r="410" spans="1:26" ht="15.75" customHeight="1">
      <c r="A410" s="104"/>
      <c r="B410" s="104"/>
      <c r="C410" s="193"/>
      <c r="D410" s="104"/>
      <c r="E410" s="105"/>
      <c r="F410" s="105"/>
      <c r="G410" s="105"/>
      <c r="H410" s="105"/>
      <c r="I410" s="104"/>
      <c r="J410" s="104"/>
      <c r="K410" s="106"/>
      <c r="L410" s="107"/>
      <c r="M410" s="104"/>
      <c r="N410" s="104"/>
      <c r="O410" s="104"/>
      <c r="P410" s="104"/>
      <c r="Q410" s="104"/>
      <c r="R410" s="104"/>
      <c r="S410" s="104"/>
      <c r="T410" s="104"/>
      <c r="U410" s="104"/>
      <c r="V410" s="104"/>
      <c r="W410" s="104"/>
      <c r="X410" s="104"/>
      <c r="Y410" s="104"/>
      <c r="Z410" s="104"/>
    </row>
    <row r="411" spans="1:26" ht="15.75" customHeight="1">
      <c r="A411" s="104"/>
      <c r="B411" s="104"/>
      <c r="C411" s="193"/>
      <c r="D411" s="104"/>
      <c r="E411" s="105"/>
      <c r="F411" s="105"/>
      <c r="G411" s="105"/>
      <c r="H411" s="105"/>
      <c r="I411" s="104"/>
      <c r="J411" s="104"/>
      <c r="K411" s="106"/>
      <c r="L411" s="107"/>
      <c r="M411" s="104"/>
      <c r="N411" s="104"/>
      <c r="O411" s="104"/>
      <c r="P411" s="104"/>
      <c r="Q411" s="104"/>
      <c r="R411" s="104"/>
      <c r="S411" s="104"/>
      <c r="T411" s="104"/>
      <c r="U411" s="104"/>
      <c r="V411" s="104"/>
      <c r="W411" s="104"/>
      <c r="X411" s="104"/>
      <c r="Y411" s="104"/>
      <c r="Z411" s="104"/>
    </row>
    <row r="412" spans="1:26" ht="15.75" customHeight="1">
      <c r="A412" s="104"/>
      <c r="B412" s="104"/>
      <c r="C412" s="193"/>
      <c r="D412" s="104"/>
      <c r="E412" s="105"/>
      <c r="F412" s="105"/>
      <c r="G412" s="105"/>
      <c r="H412" s="105"/>
      <c r="I412" s="104"/>
      <c r="J412" s="104"/>
      <c r="K412" s="106"/>
      <c r="L412" s="107"/>
      <c r="M412" s="104"/>
      <c r="N412" s="104"/>
      <c r="O412" s="104"/>
      <c r="P412" s="104"/>
      <c r="Q412" s="104"/>
      <c r="R412" s="104"/>
      <c r="S412" s="104"/>
      <c r="T412" s="104"/>
      <c r="U412" s="104"/>
      <c r="V412" s="104"/>
      <c r="W412" s="104"/>
      <c r="X412" s="104"/>
      <c r="Y412" s="104"/>
      <c r="Z412" s="104"/>
    </row>
    <row r="413" spans="1:26" ht="15.75" customHeight="1">
      <c r="A413" s="104"/>
      <c r="B413" s="104"/>
      <c r="C413" s="193"/>
      <c r="D413" s="104"/>
      <c r="E413" s="105"/>
      <c r="F413" s="105"/>
      <c r="G413" s="105"/>
      <c r="H413" s="105"/>
      <c r="I413" s="104"/>
      <c r="J413" s="104"/>
      <c r="K413" s="106"/>
      <c r="L413" s="107"/>
      <c r="M413" s="104"/>
      <c r="N413" s="104"/>
      <c r="O413" s="104"/>
      <c r="P413" s="104"/>
      <c r="Q413" s="104"/>
      <c r="R413" s="104"/>
      <c r="S413" s="104"/>
      <c r="T413" s="104"/>
      <c r="U413" s="104"/>
      <c r="V413" s="104"/>
      <c r="W413" s="104"/>
      <c r="X413" s="104"/>
      <c r="Y413" s="104"/>
      <c r="Z413" s="104"/>
    </row>
    <row r="414" spans="1:26" ht="15.75" customHeight="1">
      <c r="A414" s="104"/>
      <c r="B414" s="104"/>
      <c r="C414" s="193"/>
      <c r="D414" s="104"/>
      <c r="E414" s="105"/>
      <c r="F414" s="105"/>
      <c r="G414" s="105"/>
      <c r="H414" s="105"/>
      <c r="I414" s="104"/>
      <c r="J414" s="104"/>
      <c r="K414" s="106"/>
      <c r="L414" s="107"/>
      <c r="M414" s="104"/>
      <c r="N414" s="104"/>
      <c r="O414" s="104"/>
      <c r="P414" s="104"/>
      <c r="Q414" s="104"/>
      <c r="R414" s="104"/>
      <c r="S414" s="104"/>
      <c r="T414" s="104"/>
      <c r="U414" s="104"/>
      <c r="V414" s="104"/>
      <c r="W414" s="104"/>
      <c r="X414" s="104"/>
      <c r="Y414" s="104"/>
      <c r="Z414" s="104"/>
    </row>
    <row r="415" spans="1:26" ht="15.75" customHeight="1">
      <c r="A415" s="104"/>
      <c r="B415" s="104"/>
      <c r="C415" s="193"/>
      <c r="D415" s="104"/>
      <c r="E415" s="105"/>
      <c r="F415" s="105"/>
      <c r="G415" s="105"/>
      <c r="H415" s="105"/>
      <c r="I415" s="104"/>
      <c r="J415" s="104"/>
      <c r="K415" s="106"/>
      <c r="L415" s="107"/>
      <c r="M415" s="104"/>
      <c r="N415" s="104"/>
      <c r="O415" s="104"/>
      <c r="P415" s="104"/>
      <c r="Q415" s="104"/>
      <c r="R415" s="104"/>
      <c r="S415" s="104"/>
      <c r="T415" s="104"/>
      <c r="U415" s="104"/>
      <c r="V415" s="104"/>
      <c r="W415" s="104"/>
      <c r="X415" s="104"/>
      <c r="Y415" s="104"/>
      <c r="Z415" s="104"/>
    </row>
    <row r="416" spans="1:26" ht="15.75" customHeight="1">
      <c r="A416" s="104"/>
      <c r="B416" s="104"/>
      <c r="C416" s="193"/>
      <c r="D416" s="104"/>
      <c r="E416" s="105"/>
      <c r="F416" s="105"/>
      <c r="G416" s="105"/>
      <c r="H416" s="105"/>
      <c r="I416" s="104"/>
      <c r="J416" s="104"/>
      <c r="K416" s="106"/>
      <c r="L416" s="107"/>
      <c r="M416" s="104"/>
      <c r="N416" s="104"/>
      <c r="O416" s="104"/>
      <c r="P416" s="104"/>
      <c r="Q416" s="104"/>
      <c r="R416" s="104"/>
      <c r="S416" s="104"/>
      <c r="T416" s="104"/>
      <c r="U416" s="104"/>
      <c r="V416" s="104"/>
      <c r="W416" s="104"/>
      <c r="X416" s="104"/>
      <c r="Y416" s="104"/>
      <c r="Z416" s="104"/>
    </row>
    <row r="417" spans="1:26" ht="15.75" customHeight="1">
      <c r="A417" s="104"/>
      <c r="B417" s="104"/>
      <c r="C417" s="193"/>
      <c r="D417" s="104"/>
      <c r="E417" s="105"/>
      <c r="F417" s="105"/>
      <c r="G417" s="105"/>
      <c r="H417" s="105"/>
      <c r="I417" s="104"/>
      <c r="J417" s="104"/>
      <c r="K417" s="106"/>
      <c r="L417" s="107"/>
      <c r="M417" s="104"/>
      <c r="N417" s="104"/>
      <c r="O417" s="104"/>
      <c r="P417" s="104"/>
      <c r="Q417" s="104"/>
      <c r="R417" s="104"/>
      <c r="S417" s="104"/>
      <c r="T417" s="104"/>
      <c r="U417" s="104"/>
      <c r="V417" s="104"/>
      <c r="W417" s="104"/>
      <c r="X417" s="104"/>
      <c r="Y417" s="104"/>
      <c r="Z417" s="104"/>
    </row>
    <row r="418" spans="1:26" ht="15.75" customHeight="1">
      <c r="A418" s="104"/>
      <c r="B418" s="104"/>
      <c r="C418" s="193"/>
      <c r="D418" s="104"/>
      <c r="E418" s="105"/>
      <c r="F418" s="105"/>
      <c r="G418" s="105"/>
      <c r="H418" s="105"/>
      <c r="I418" s="104"/>
      <c r="J418" s="104"/>
      <c r="K418" s="106"/>
      <c r="L418" s="107"/>
      <c r="M418" s="104"/>
      <c r="N418" s="104"/>
      <c r="O418" s="104"/>
      <c r="P418" s="104"/>
      <c r="Q418" s="104"/>
      <c r="R418" s="104"/>
      <c r="S418" s="104"/>
      <c r="T418" s="104"/>
      <c r="U418" s="104"/>
      <c r="V418" s="104"/>
      <c r="W418" s="104"/>
      <c r="X418" s="104"/>
      <c r="Y418" s="104"/>
      <c r="Z418" s="104"/>
    </row>
    <row r="419" spans="1:26" ht="15.75" customHeight="1">
      <c r="A419" s="104"/>
      <c r="B419" s="104"/>
      <c r="C419" s="193"/>
      <c r="D419" s="104"/>
      <c r="E419" s="105"/>
      <c r="F419" s="105"/>
      <c r="G419" s="105"/>
      <c r="H419" s="105"/>
      <c r="I419" s="104"/>
      <c r="J419" s="104"/>
      <c r="K419" s="106"/>
      <c r="L419" s="107"/>
      <c r="M419" s="104"/>
      <c r="N419" s="104"/>
      <c r="O419" s="104"/>
      <c r="P419" s="104"/>
      <c r="Q419" s="104"/>
      <c r="R419" s="104"/>
      <c r="S419" s="104"/>
      <c r="T419" s="104"/>
      <c r="U419" s="104"/>
      <c r="V419" s="104"/>
      <c r="W419" s="104"/>
      <c r="X419" s="104"/>
      <c r="Y419" s="104"/>
      <c r="Z419" s="104"/>
    </row>
    <row r="420" spans="1:26" ht="15.75" customHeight="1">
      <c r="A420" s="104"/>
      <c r="B420" s="104"/>
      <c r="C420" s="193"/>
      <c r="D420" s="104"/>
      <c r="E420" s="105"/>
      <c r="F420" s="105"/>
      <c r="G420" s="105"/>
      <c r="H420" s="105"/>
      <c r="I420" s="104"/>
      <c r="J420" s="104"/>
      <c r="K420" s="106"/>
      <c r="L420" s="107"/>
      <c r="M420" s="104"/>
      <c r="N420" s="104"/>
      <c r="O420" s="104"/>
      <c r="P420" s="104"/>
      <c r="Q420" s="104"/>
      <c r="R420" s="104"/>
      <c r="S420" s="104"/>
      <c r="T420" s="104"/>
      <c r="U420" s="104"/>
      <c r="V420" s="104"/>
      <c r="W420" s="104"/>
      <c r="X420" s="104"/>
      <c r="Y420" s="104"/>
      <c r="Z420" s="104"/>
    </row>
    <row r="421" spans="1:26" ht="15.75" customHeight="1">
      <c r="A421" s="104"/>
      <c r="B421" s="104"/>
      <c r="C421" s="193"/>
      <c r="D421" s="104"/>
      <c r="E421" s="105"/>
      <c r="F421" s="105"/>
      <c r="G421" s="105"/>
      <c r="H421" s="105"/>
      <c r="I421" s="104"/>
      <c r="J421" s="104"/>
      <c r="K421" s="106"/>
      <c r="L421" s="107"/>
      <c r="M421" s="104"/>
      <c r="N421" s="104"/>
      <c r="O421" s="104"/>
      <c r="P421" s="104"/>
      <c r="Q421" s="104"/>
      <c r="R421" s="104"/>
      <c r="S421" s="104"/>
      <c r="T421" s="104"/>
      <c r="U421" s="104"/>
      <c r="V421" s="104"/>
      <c r="W421" s="104"/>
      <c r="X421" s="104"/>
      <c r="Y421" s="104"/>
      <c r="Z421" s="104"/>
    </row>
    <row r="422" spans="1:26" ht="15.75" customHeight="1">
      <c r="A422" s="104"/>
      <c r="B422" s="104"/>
      <c r="C422" s="193"/>
      <c r="D422" s="104"/>
      <c r="E422" s="105"/>
      <c r="F422" s="105"/>
      <c r="G422" s="105"/>
      <c r="H422" s="105"/>
      <c r="I422" s="104"/>
      <c r="J422" s="104"/>
      <c r="K422" s="106"/>
      <c r="L422" s="107"/>
      <c r="M422" s="104"/>
      <c r="N422" s="104"/>
      <c r="O422" s="104"/>
      <c r="P422" s="104"/>
      <c r="Q422" s="104"/>
      <c r="R422" s="104"/>
      <c r="S422" s="104"/>
      <c r="T422" s="104"/>
      <c r="U422" s="104"/>
      <c r="V422" s="104"/>
      <c r="W422" s="104"/>
      <c r="X422" s="104"/>
      <c r="Y422" s="104"/>
      <c r="Z422" s="104"/>
    </row>
    <row r="423" spans="1:26" ht="15.75" customHeight="1">
      <c r="A423" s="104"/>
      <c r="B423" s="104"/>
      <c r="C423" s="193"/>
      <c r="D423" s="104"/>
      <c r="E423" s="105"/>
      <c r="F423" s="105"/>
      <c r="G423" s="105"/>
      <c r="H423" s="105"/>
      <c r="I423" s="104"/>
      <c r="J423" s="104"/>
      <c r="K423" s="106"/>
      <c r="L423" s="107"/>
      <c r="M423" s="104"/>
      <c r="N423" s="104"/>
      <c r="O423" s="104"/>
      <c r="P423" s="104"/>
      <c r="Q423" s="104"/>
      <c r="R423" s="104"/>
      <c r="S423" s="104"/>
      <c r="T423" s="104"/>
      <c r="U423" s="104"/>
      <c r="V423" s="104"/>
      <c r="W423" s="104"/>
      <c r="X423" s="104"/>
      <c r="Y423" s="104"/>
      <c r="Z423" s="104"/>
    </row>
    <row r="424" spans="1:26" ht="15.75" customHeight="1">
      <c r="A424" s="104"/>
      <c r="B424" s="104"/>
      <c r="C424" s="193"/>
      <c r="D424" s="104"/>
      <c r="E424" s="105"/>
      <c r="F424" s="105"/>
      <c r="G424" s="105"/>
      <c r="H424" s="105"/>
      <c r="I424" s="104"/>
      <c r="J424" s="104"/>
      <c r="K424" s="106"/>
      <c r="L424" s="107"/>
      <c r="M424" s="104"/>
      <c r="N424" s="104"/>
      <c r="O424" s="104"/>
      <c r="P424" s="104"/>
      <c r="Q424" s="104"/>
      <c r="R424" s="104"/>
      <c r="S424" s="104"/>
      <c r="T424" s="104"/>
      <c r="U424" s="104"/>
      <c r="V424" s="104"/>
      <c r="W424" s="104"/>
      <c r="X424" s="104"/>
      <c r="Y424" s="104"/>
      <c r="Z424" s="104"/>
    </row>
    <row r="425" spans="1:26" ht="15.75" customHeight="1">
      <c r="A425" s="104"/>
      <c r="B425" s="104"/>
      <c r="C425" s="193"/>
      <c r="D425" s="104"/>
      <c r="E425" s="105"/>
      <c r="F425" s="105"/>
      <c r="G425" s="105"/>
      <c r="H425" s="105"/>
      <c r="I425" s="104"/>
      <c r="J425" s="104"/>
      <c r="K425" s="106"/>
      <c r="L425" s="107"/>
      <c r="M425" s="104"/>
      <c r="N425" s="104"/>
      <c r="O425" s="104"/>
      <c r="P425" s="104"/>
      <c r="Q425" s="104"/>
      <c r="R425" s="104"/>
      <c r="S425" s="104"/>
      <c r="T425" s="104"/>
      <c r="U425" s="104"/>
      <c r="V425" s="104"/>
      <c r="W425" s="104"/>
      <c r="X425" s="104"/>
      <c r="Y425" s="104"/>
      <c r="Z425" s="104"/>
    </row>
    <row r="426" spans="1:26" ht="15.75" customHeight="1">
      <c r="A426" s="104"/>
      <c r="B426" s="104"/>
      <c r="C426" s="193"/>
      <c r="D426" s="104"/>
      <c r="E426" s="105"/>
      <c r="F426" s="105"/>
      <c r="G426" s="105"/>
      <c r="H426" s="105"/>
      <c r="I426" s="104"/>
      <c r="J426" s="104"/>
      <c r="K426" s="106"/>
      <c r="L426" s="107"/>
      <c r="M426" s="104"/>
      <c r="N426" s="104"/>
      <c r="O426" s="104"/>
      <c r="P426" s="104"/>
      <c r="Q426" s="104"/>
      <c r="R426" s="104"/>
      <c r="S426" s="104"/>
      <c r="T426" s="104"/>
      <c r="U426" s="104"/>
      <c r="V426" s="104"/>
      <c r="W426" s="104"/>
      <c r="X426" s="104"/>
      <c r="Y426" s="104"/>
      <c r="Z426" s="104"/>
    </row>
    <row r="427" spans="1:26" ht="15.75" customHeight="1">
      <c r="A427" s="104"/>
      <c r="B427" s="104"/>
      <c r="C427" s="193"/>
      <c r="D427" s="104"/>
      <c r="E427" s="105"/>
      <c r="F427" s="105"/>
      <c r="G427" s="105"/>
      <c r="H427" s="105"/>
      <c r="I427" s="104"/>
      <c r="J427" s="104"/>
      <c r="K427" s="106"/>
      <c r="L427" s="107"/>
      <c r="M427" s="104"/>
      <c r="N427" s="104"/>
      <c r="O427" s="104"/>
      <c r="P427" s="104"/>
      <c r="Q427" s="104"/>
      <c r="R427" s="104"/>
      <c r="S427" s="104"/>
      <c r="T427" s="104"/>
      <c r="U427" s="104"/>
      <c r="V427" s="104"/>
      <c r="W427" s="104"/>
      <c r="X427" s="104"/>
      <c r="Y427" s="104"/>
      <c r="Z427" s="104"/>
    </row>
    <row r="428" spans="1:26" ht="15.75" customHeight="1">
      <c r="A428" s="104"/>
      <c r="B428" s="104"/>
      <c r="C428" s="193"/>
      <c r="D428" s="104"/>
      <c r="E428" s="105"/>
      <c r="F428" s="105"/>
      <c r="G428" s="105"/>
      <c r="H428" s="105"/>
      <c r="I428" s="104"/>
      <c r="J428" s="104"/>
      <c r="K428" s="106"/>
      <c r="L428" s="107"/>
      <c r="M428" s="104"/>
      <c r="N428" s="104"/>
      <c r="O428" s="104"/>
      <c r="P428" s="104"/>
      <c r="Q428" s="104"/>
      <c r="R428" s="104"/>
      <c r="S428" s="104"/>
      <c r="T428" s="104"/>
      <c r="U428" s="104"/>
      <c r="V428" s="104"/>
      <c r="W428" s="104"/>
      <c r="X428" s="104"/>
      <c r="Y428" s="104"/>
      <c r="Z428" s="104"/>
    </row>
    <row r="429" spans="1:26" ht="15.75" customHeight="1">
      <c r="A429" s="104"/>
      <c r="B429" s="104"/>
      <c r="C429" s="193"/>
      <c r="D429" s="104"/>
      <c r="E429" s="105"/>
      <c r="F429" s="105"/>
      <c r="G429" s="105"/>
      <c r="H429" s="105"/>
      <c r="I429" s="104"/>
      <c r="J429" s="104"/>
      <c r="K429" s="106"/>
      <c r="L429" s="107"/>
      <c r="M429" s="104"/>
      <c r="N429" s="104"/>
      <c r="O429" s="104"/>
      <c r="P429" s="104"/>
      <c r="Q429" s="104"/>
      <c r="R429" s="104"/>
      <c r="S429" s="104"/>
      <c r="T429" s="104"/>
      <c r="U429" s="104"/>
      <c r="V429" s="104"/>
      <c r="W429" s="104"/>
      <c r="X429" s="104"/>
      <c r="Y429" s="104"/>
      <c r="Z429" s="104"/>
    </row>
    <row r="430" spans="1:26" ht="15.75" customHeight="1">
      <c r="A430" s="104"/>
      <c r="B430" s="104"/>
      <c r="C430" s="193"/>
      <c r="D430" s="104"/>
      <c r="E430" s="105"/>
      <c r="F430" s="105"/>
      <c r="G430" s="105"/>
      <c r="H430" s="105"/>
      <c r="I430" s="104"/>
      <c r="J430" s="104"/>
      <c r="K430" s="106"/>
      <c r="L430" s="107"/>
      <c r="M430" s="104"/>
      <c r="N430" s="104"/>
      <c r="O430" s="104"/>
      <c r="P430" s="104"/>
      <c r="Q430" s="104"/>
      <c r="R430" s="104"/>
      <c r="S430" s="104"/>
      <c r="T430" s="104"/>
      <c r="U430" s="104"/>
      <c r="V430" s="104"/>
      <c r="W430" s="104"/>
      <c r="X430" s="104"/>
      <c r="Y430" s="104"/>
      <c r="Z430" s="104"/>
    </row>
    <row r="431" spans="1:26" ht="15.75" customHeight="1">
      <c r="A431" s="104"/>
      <c r="B431" s="104"/>
      <c r="C431" s="193"/>
      <c r="D431" s="104"/>
      <c r="E431" s="105"/>
      <c r="F431" s="105"/>
      <c r="G431" s="105"/>
      <c r="H431" s="105"/>
      <c r="I431" s="104"/>
      <c r="J431" s="104"/>
      <c r="K431" s="106"/>
      <c r="L431" s="107"/>
      <c r="M431" s="104"/>
      <c r="N431" s="104"/>
      <c r="O431" s="104"/>
      <c r="P431" s="104"/>
      <c r="Q431" s="104"/>
      <c r="R431" s="104"/>
      <c r="S431" s="104"/>
      <c r="T431" s="104"/>
      <c r="U431" s="104"/>
      <c r="V431" s="104"/>
      <c r="W431" s="104"/>
      <c r="X431" s="104"/>
      <c r="Y431" s="104"/>
      <c r="Z431" s="104"/>
    </row>
    <row r="432" spans="1:26" ht="15.75" customHeight="1">
      <c r="A432" s="104"/>
      <c r="B432" s="104"/>
      <c r="C432" s="193"/>
      <c r="D432" s="104"/>
      <c r="E432" s="105"/>
      <c r="F432" s="105"/>
      <c r="G432" s="105"/>
      <c r="H432" s="105"/>
      <c r="I432" s="104"/>
      <c r="J432" s="104"/>
      <c r="K432" s="106"/>
      <c r="L432" s="107"/>
      <c r="M432" s="104"/>
      <c r="N432" s="104"/>
      <c r="O432" s="104"/>
      <c r="P432" s="104"/>
      <c r="Q432" s="104"/>
      <c r="R432" s="104"/>
      <c r="S432" s="104"/>
      <c r="T432" s="104"/>
      <c r="U432" s="104"/>
      <c r="V432" s="104"/>
      <c r="W432" s="104"/>
      <c r="X432" s="104"/>
      <c r="Y432" s="104"/>
      <c r="Z432" s="104"/>
    </row>
    <row r="433" spans="1:26" ht="15.75" customHeight="1">
      <c r="A433" s="104"/>
      <c r="B433" s="104"/>
      <c r="C433" s="193"/>
      <c r="D433" s="104"/>
      <c r="E433" s="105"/>
      <c r="F433" s="105"/>
      <c r="G433" s="105"/>
      <c r="H433" s="105"/>
      <c r="I433" s="104"/>
      <c r="J433" s="104"/>
      <c r="K433" s="106"/>
      <c r="L433" s="107"/>
      <c r="M433" s="104"/>
      <c r="N433" s="104"/>
      <c r="O433" s="104"/>
      <c r="P433" s="104"/>
      <c r="Q433" s="104"/>
      <c r="R433" s="104"/>
      <c r="S433" s="104"/>
      <c r="T433" s="104"/>
      <c r="U433" s="104"/>
      <c r="V433" s="104"/>
      <c r="W433" s="104"/>
      <c r="X433" s="104"/>
      <c r="Y433" s="104"/>
      <c r="Z433" s="104"/>
    </row>
    <row r="434" spans="1:26" ht="15.75" customHeight="1">
      <c r="A434" s="104"/>
      <c r="B434" s="104"/>
      <c r="C434" s="193"/>
      <c r="D434" s="104"/>
      <c r="E434" s="105"/>
      <c r="F434" s="105"/>
      <c r="G434" s="105"/>
      <c r="H434" s="105"/>
      <c r="I434" s="104"/>
      <c r="J434" s="104"/>
      <c r="K434" s="106"/>
      <c r="L434" s="107"/>
      <c r="M434" s="104"/>
      <c r="N434" s="104"/>
      <c r="O434" s="104"/>
      <c r="P434" s="104"/>
      <c r="Q434" s="104"/>
      <c r="R434" s="104"/>
      <c r="S434" s="104"/>
      <c r="T434" s="104"/>
      <c r="U434" s="104"/>
      <c r="V434" s="104"/>
      <c r="W434" s="104"/>
      <c r="X434" s="104"/>
      <c r="Y434" s="104"/>
      <c r="Z434" s="104"/>
    </row>
    <row r="435" spans="1:26" ht="15.75" customHeight="1">
      <c r="A435" s="104"/>
      <c r="B435" s="104"/>
      <c r="C435" s="193"/>
      <c r="D435" s="104"/>
      <c r="E435" s="105"/>
      <c r="F435" s="105"/>
      <c r="G435" s="105"/>
      <c r="H435" s="105"/>
      <c r="I435" s="104"/>
      <c r="J435" s="104"/>
      <c r="K435" s="106"/>
      <c r="L435" s="107"/>
      <c r="M435" s="104"/>
      <c r="N435" s="104"/>
      <c r="O435" s="104"/>
      <c r="P435" s="104"/>
      <c r="Q435" s="104"/>
      <c r="R435" s="104"/>
      <c r="S435" s="104"/>
      <c r="T435" s="104"/>
      <c r="U435" s="104"/>
      <c r="V435" s="104"/>
      <c r="W435" s="104"/>
      <c r="X435" s="104"/>
      <c r="Y435" s="104"/>
      <c r="Z435" s="104"/>
    </row>
    <row r="436" spans="1:26" ht="15.75" customHeight="1">
      <c r="A436" s="104"/>
      <c r="B436" s="104"/>
      <c r="C436" s="193"/>
      <c r="D436" s="104"/>
      <c r="E436" s="105"/>
      <c r="F436" s="105"/>
      <c r="G436" s="105"/>
      <c r="H436" s="105"/>
      <c r="I436" s="104"/>
      <c r="J436" s="104"/>
      <c r="K436" s="106"/>
      <c r="L436" s="107"/>
      <c r="M436" s="104"/>
      <c r="N436" s="104"/>
      <c r="O436" s="104"/>
      <c r="P436" s="104"/>
      <c r="Q436" s="104"/>
      <c r="R436" s="104"/>
      <c r="S436" s="104"/>
      <c r="T436" s="104"/>
      <c r="U436" s="104"/>
      <c r="V436" s="104"/>
      <c r="W436" s="104"/>
      <c r="X436" s="104"/>
      <c r="Y436" s="104"/>
      <c r="Z436" s="104"/>
    </row>
    <row r="437" spans="1:26" ht="15.75" customHeight="1">
      <c r="A437" s="104"/>
      <c r="B437" s="104"/>
      <c r="C437" s="193"/>
      <c r="D437" s="104"/>
      <c r="E437" s="105"/>
      <c r="F437" s="105"/>
      <c r="G437" s="105"/>
      <c r="H437" s="105"/>
      <c r="I437" s="104"/>
      <c r="J437" s="104"/>
      <c r="K437" s="106"/>
      <c r="L437" s="107"/>
      <c r="M437" s="104"/>
      <c r="N437" s="104"/>
      <c r="O437" s="104"/>
      <c r="P437" s="104"/>
      <c r="Q437" s="104"/>
      <c r="R437" s="104"/>
      <c r="S437" s="104"/>
      <c r="T437" s="104"/>
      <c r="U437" s="104"/>
      <c r="V437" s="104"/>
      <c r="W437" s="104"/>
      <c r="X437" s="104"/>
      <c r="Y437" s="104"/>
      <c r="Z437" s="104"/>
    </row>
    <row r="438" spans="1:26" ht="15.75" customHeight="1">
      <c r="A438" s="104"/>
      <c r="B438" s="104"/>
      <c r="C438" s="193"/>
      <c r="D438" s="104"/>
      <c r="E438" s="105"/>
      <c r="F438" s="105"/>
      <c r="G438" s="105"/>
      <c r="H438" s="105"/>
      <c r="I438" s="104"/>
      <c r="J438" s="104"/>
      <c r="K438" s="106"/>
      <c r="L438" s="107"/>
      <c r="M438" s="104"/>
      <c r="N438" s="104"/>
      <c r="O438" s="104"/>
      <c r="P438" s="104"/>
      <c r="Q438" s="104"/>
      <c r="R438" s="104"/>
      <c r="S438" s="104"/>
      <c r="T438" s="104"/>
      <c r="U438" s="104"/>
      <c r="V438" s="104"/>
      <c r="W438" s="104"/>
      <c r="X438" s="104"/>
      <c r="Y438" s="104"/>
      <c r="Z438" s="104"/>
    </row>
    <row r="439" spans="1:26" ht="15.75" customHeight="1">
      <c r="A439" s="104"/>
      <c r="B439" s="104"/>
      <c r="C439" s="193"/>
      <c r="D439" s="104"/>
      <c r="E439" s="105"/>
      <c r="F439" s="105"/>
      <c r="G439" s="105"/>
      <c r="H439" s="105"/>
      <c r="I439" s="104"/>
      <c r="J439" s="104"/>
      <c r="K439" s="106"/>
      <c r="L439" s="107"/>
      <c r="M439" s="104"/>
      <c r="N439" s="104"/>
      <c r="O439" s="104"/>
      <c r="P439" s="104"/>
      <c r="Q439" s="104"/>
      <c r="R439" s="104"/>
      <c r="S439" s="104"/>
      <c r="T439" s="104"/>
      <c r="U439" s="104"/>
      <c r="V439" s="104"/>
      <c r="W439" s="104"/>
      <c r="X439" s="104"/>
      <c r="Y439" s="104"/>
      <c r="Z439" s="104"/>
    </row>
    <row r="440" spans="1:26" ht="15.75" customHeight="1">
      <c r="A440" s="104"/>
      <c r="B440" s="104"/>
      <c r="C440" s="193"/>
      <c r="D440" s="104"/>
      <c r="E440" s="105"/>
      <c r="F440" s="105"/>
      <c r="G440" s="105"/>
      <c r="H440" s="105"/>
      <c r="I440" s="104"/>
      <c r="J440" s="104"/>
      <c r="K440" s="106"/>
      <c r="L440" s="107"/>
      <c r="M440" s="104"/>
      <c r="N440" s="104"/>
      <c r="O440" s="104"/>
      <c r="P440" s="104"/>
      <c r="Q440" s="104"/>
      <c r="R440" s="104"/>
      <c r="S440" s="104"/>
      <c r="T440" s="104"/>
      <c r="U440" s="104"/>
      <c r="V440" s="104"/>
      <c r="W440" s="104"/>
      <c r="X440" s="104"/>
      <c r="Y440" s="104"/>
      <c r="Z440" s="104"/>
    </row>
    <row r="441" spans="1:26" ht="15.75" customHeight="1">
      <c r="A441" s="104"/>
      <c r="B441" s="104"/>
      <c r="C441" s="193"/>
      <c r="D441" s="104"/>
      <c r="E441" s="105"/>
      <c r="F441" s="105"/>
      <c r="G441" s="105"/>
      <c r="H441" s="105"/>
      <c r="I441" s="104"/>
      <c r="J441" s="104"/>
      <c r="K441" s="106"/>
      <c r="L441" s="107"/>
      <c r="M441" s="104"/>
      <c r="N441" s="104"/>
      <c r="O441" s="104"/>
      <c r="P441" s="104"/>
      <c r="Q441" s="104"/>
      <c r="R441" s="104"/>
      <c r="S441" s="104"/>
      <c r="T441" s="104"/>
      <c r="U441" s="104"/>
      <c r="V441" s="104"/>
      <c r="W441" s="104"/>
      <c r="X441" s="104"/>
      <c r="Y441" s="104"/>
      <c r="Z441" s="104"/>
    </row>
    <row r="442" spans="1:26" ht="15.75" customHeight="1">
      <c r="A442" s="104"/>
      <c r="B442" s="104"/>
      <c r="C442" s="193"/>
      <c r="D442" s="104"/>
      <c r="E442" s="105"/>
      <c r="F442" s="105"/>
      <c r="G442" s="105"/>
      <c r="H442" s="105"/>
      <c r="I442" s="104"/>
      <c r="J442" s="104"/>
      <c r="K442" s="106"/>
      <c r="L442" s="107"/>
      <c r="M442" s="104"/>
      <c r="N442" s="104"/>
      <c r="O442" s="104"/>
      <c r="P442" s="104"/>
      <c r="Q442" s="104"/>
      <c r="R442" s="104"/>
      <c r="S442" s="104"/>
      <c r="T442" s="104"/>
      <c r="U442" s="104"/>
      <c r="V442" s="104"/>
      <c r="W442" s="104"/>
      <c r="X442" s="104"/>
      <c r="Y442" s="104"/>
      <c r="Z442" s="104"/>
    </row>
    <row r="443" spans="1:26" ht="15.75" customHeight="1">
      <c r="A443" s="104"/>
      <c r="B443" s="104"/>
      <c r="C443" s="193"/>
      <c r="D443" s="104"/>
      <c r="E443" s="105"/>
      <c r="F443" s="105"/>
      <c r="G443" s="105"/>
      <c r="H443" s="105"/>
      <c r="I443" s="104"/>
      <c r="J443" s="104"/>
      <c r="K443" s="106"/>
      <c r="L443" s="107"/>
      <c r="M443" s="104"/>
      <c r="N443" s="104"/>
      <c r="O443" s="104"/>
      <c r="P443" s="104"/>
      <c r="Q443" s="104"/>
      <c r="R443" s="104"/>
      <c r="S443" s="104"/>
      <c r="T443" s="104"/>
      <c r="U443" s="104"/>
      <c r="V443" s="104"/>
      <c r="W443" s="104"/>
      <c r="X443" s="104"/>
      <c r="Y443" s="104"/>
      <c r="Z443" s="104"/>
    </row>
    <row r="444" spans="1:26" ht="15.75" customHeight="1">
      <c r="A444" s="104"/>
      <c r="B444" s="104"/>
      <c r="C444" s="193"/>
      <c r="D444" s="104"/>
      <c r="E444" s="105"/>
      <c r="F444" s="105"/>
      <c r="G444" s="105"/>
      <c r="H444" s="105"/>
      <c r="I444" s="104"/>
      <c r="J444" s="104"/>
      <c r="K444" s="106"/>
      <c r="L444" s="107"/>
      <c r="M444" s="104"/>
      <c r="N444" s="104"/>
      <c r="O444" s="104"/>
      <c r="P444" s="104"/>
      <c r="Q444" s="104"/>
      <c r="R444" s="104"/>
      <c r="S444" s="104"/>
      <c r="T444" s="104"/>
      <c r="U444" s="104"/>
      <c r="V444" s="104"/>
      <c r="W444" s="104"/>
      <c r="X444" s="104"/>
      <c r="Y444" s="104"/>
      <c r="Z444" s="104"/>
    </row>
    <row r="445" spans="1:26" ht="15.75" customHeight="1">
      <c r="A445" s="104"/>
      <c r="B445" s="104"/>
      <c r="C445" s="193"/>
      <c r="D445" s="104"/>
      <c r="E445" s="105"/>
      <c r="F445" s="105"/>
      <c r="G445" s="105"/>
      <c r="H445" s="105"/>
      <c r="I445" s="104"/>
      <c r="J445" s="104"/>
      <c r="K445" s="106"/>
      <c r="L445" s="107"/>
      <c r="M445" s="104"/>
      <c r="N445" s="104"/>
      <c r="O445" s="104"/>
      <c r="P445" s="104"/>
      <c r="Q445" s="104"/>
      <c r="R445" s="104"/>
      <c r="S445" s="104"/>
      <c r="T445" s="104"/>
      <c r="U445" s="104"/>
      <c r="V445" s="104"/>
      <c r="W445" s="104"/>
      <c r="X445" s="104"/>
      <c r="Y445" s="104"/>
      <c r="Z445" s="104"/>
    </row>
    <row r="446" spans="1:26" ht="15.75" customHeight="1">
      <c r="A446" s="104"/>
      <c r="B446" s="104"/>
      <c r="C446" s="193"/>
      <c r="D446" s="104"/>
      <c r="E446" s="105"/>
      <c r="F446" s="105"/>
      <c r="G446" s="105"/>
      <c r="H446" s="105"/>
      <c r="I446" s="104"/>
      <c r="J446" s="104"/>
      <c r="K446" s="106"/>
      <c r="L446" s="107"/>
      <c r="M446" s="104"/>
      <c r="N446" s="104"/>
      <c r="O446" s="104"/>
      <c r="P446" s="104"/>
      <c r="Q446" s="104"/>
      <c r="R446" s="104"/>
      <c r="S446" s="104"/>
      <c r="T446" s="104"/>
      <c r="U446" s="104"/>
      <c r="V446" s="104"/>
      <c r="W446" s="104"/>
      <c r="X446" s="104"/>
      <c r="Y446" s="104"/>
      <c r="Z446" s="104"/>
    </row>
    <row r="447" spans="1:26" ht="15.75" customHeight="1">
      <c r="A447" s="104"/>
      <c r="B447" s="104"/>
      <c r="C447" s="193"/>
      <c r="D447" s="104"/>
      <c r="E447" s="105"/>
      <c r="F447" s="105"/>
      <c r="G447" s="105"/>
      <c r="H447" s="105"/>
      <c r="I447" s="104"/>
      <c r="J447" s="104"/>
      <c r="K447" s="106"/>
      <c r="L447" s="107"/>
      <c r="M447" s="104"/>
      <c r="N447" s="104"/>
      <c r="O447" s="104"/>
      <c r="P447" s="104"/>
      <c r="Q447" s="104"/>
      <c r="R447" s="104"/>
      <c r="S447" s="104"/>
      <c r="T447" s="104"/>
      <c r="U447" s="104"/>
      <c r="V447" s="104"/>
      <c r="W447" s="104"/>
      <c r="X447" s="104"/>
      <c r="Y447" s="104"/>
      <c r="Z447" s="104"/>
    </row>
    <row r="448" spans="1:26" ht="15.75" customHeight="1">
      <c r="A448" s="104"/>
      <c r="B448" s="104"/>
      <c r="C448" s="193"/>
      <c r="D448" s="104"/>
      <c r="E448" s="105"/>
      <c r="F448" s="105"/>
      <c r="G448" s="105"/>
      <c r="H448" s="105"/>
      <c r="I448" s="104"/>
      <c r="J448" s="104"/>
      <c r="K448" s="106"/>
      <c r="L448" s="107"/>
      <c r="M448" s="104"/>
      <c r="N448" s="104"/>
      <c r="O448" s="104"/>
      <c r="P448" s="104"/>
      <c r="Q448" s="104"/>
      <c r="R448" s="104"/>
      <c r="S448" s="104"/>
      <c r="T448" s="104"/>
      <c r="U448" s="104"/>
      <c r="V448" s="104"/>
      <c r="W448" s="104"/>
      <c r="X448" s="104"/>
      <c r="Y448" s="104"/>
      <c r="Z448" s="104"/>
    </row>
    <row r="449" spans="1:26" ht="15.75" customHeight="1">
      <c r="A449" s="104"/>
      <c r="B449" s="104"/>
      <c r="C449" s="193"/>
      <c r="D449" s="104"/>
      <c r="E449" s="105"/>
      <c r="F449" s="105"/>
      <c r="G449" s="105"/>
      <c r="H449" s="105"/>
      <c r="I449" s="104"/>
      <c r="J449" s="104"/>
      <c r="K449" s="106"/>
      <c r="L449" s="107"/>
      <c r="M449" s="104"/>
      <c r="N449" s="104"/>
      <c r="O449" s="104"/>
      <c r="P449" s="104"/>
      <c r="Q449" s="104"/>
      <c r="R449" s="104"/>
      <c r="S449" s="104"/>
      <c r="T449" s="104"/>
      <c r="U449" s="104"/>
      <c r="V449" s="104"/>
      <c r="W449" s="104"/>
      <c r="X449" s="104"/>
      <c r="Y449" s="104"/>
      <c r="Z449" s="104"/>
    </row>
    <row r="450" spans="1:26" ht="15.75" customHeight="1">
      <c r="A450" s="104"/>
      <c r="B450" s="104"/>
      <c r="C450" s="193"/>
      <c r="D450" s="104"/>
      <c r="E450" s="105"/>
      <c r="F450" s="105"/>
      <c r="G450" s="105"/>
      <c r="H450" s="105"/>
      <c r="I450" s="104"/>
      <c r="J450" s="104"/>
      <c r="K450" s="106"/>
      <c r="L450" s="107"/>
      <c r="M450" s="104"/>
      <c r="N450" s="104"/>
      <c r="O450" s="104"/>
      <c r="P450" s="104"/>
      <c r="Q450" s="104"/>
      <c r="R450" s="104"/>
      <c r="S450" s="104"/>
      <c r="T450" s="104"/>
      <c r="U450" s="104"/>
      <c r="V450" s="104"/>
      <c r="W450" s="104"/>
      <c r="X450" s="104"/>
      <c r="Y450" s="104"/>
      <c r="Z450" s="104"/>
    </row>
    <row r="451" spans="1:26" ht="15.75" customHeight="1">
      <c r="A451" s="104"/>
      <c r="B451" s="104"/>
      <c r="C451" s="193"/>
      <c r="D451" s="104"/>
      <c r="E451" s="105"/>
      <c r="F451" s="105"/>
      <c r="G451" s="105"/>
      <c r="H451" s="105"/>
      <c r="I451" s="104"/>
      <c r="J451" s="104"/>
      <c r="K451" s="106"/>
      <c r="L451" s="107"/>
      <c r="M451" s="104"/>
      <c r="N451" s="104"/>
      <c r="O451" s="104"/>
      <c r="P451" s="104"/>
      <c r="Q451" s="104"/>
      <c r="R451" s="104"/>
      <c r="S451" s="104"/>
      <c r="T451" s="104"/>
      <c r="U451" s="104"/>
      <c r="V451" s="104"/>
      <c r="W451" s="104"/>
      <c r="X451" s="104"/>
      <c r="Y451" s="104"/>
      <c r="Z451" s="104"/>
    </row>
    <row r="452" spans="1:26" ht="15.75" customHeight="1">
      <c r="A452" s="104"/>
      <c r="B452" s="104"/>
      <c r="C452" s="193"/>
      <c r="D452" s="104"/>
      <c r="E452" s="105"/>
      <c r="F452" s="105"/>
      <c r="G452" s="105"/>
      <c r="H452" s="105"/>
      <c r="I452" s="104"/>
      <c r="J452" s="104"/>
      <c r="K452" s="106"/>
      <c r="L452" s="107"/>
      <c r="M452" s="104"/>
      <c r="N452" s="104"/>
      <c r="O452" s="104"/>
      <c r="P452" s="104"/>
      <c r="Q452" s="104"/>
      <c r="R452" s="104"/>
      <c r="S452" s="104"/>
      <c r="T452" s="104"/>
      <c r="U452" s="104"/>
      <c r="V452" s="104"/>
      <c r="W452" s="104"/>
      <c r="X452" s="104"/>
      <c r="Y452" s="104"/>
      <c r="Z452" s="104"/>
    </row>
    <row r="453" spans="1:26" ht="15.75" customHeight="1">
      <c r="A453" s="104"/>
      <c r="B453" s="104"/>
      <c r="C453" s="193"/>
      <c r="D453" s="104"/>
      <c r="E453" s="105"/>
      <c r="F453" s="105"/>
      <c r="G453" s="105"/>
      <c r="H453" s="105"/>
      <c r="I453" s="104"/>
      <c r="J453" s="104"/>
      <c r="K453" s="106"/>
      <c r="L453" s="107"/>
      <c r="M453" s="104"/>
      <c r="N453" s="104"/>
      <c r="O453" s="104"/>
      <c r="P453" s="104"/>
      <c r="Q453" s="104"/>
      <c r="R453" s="104"/>
      <c r="S453" s="104"/>
      <c r="T453" s="104"/>
      <c r="U453" s="104"/>
      <c r="V453" s="104"/>
      <c r="W453" s="104"/>
      <c r="X453" s="104"/>
      <c r="Y453" s="104"/>
      <c r="Z453" s="104"/>
    </row>
    <row r="454" spans="1:26" ht="15.75" customHeight="1">
      <c r="A454" s="104"/>
      <c r="B454" s="104"/>
      <c r="C454" s="193"/>
      <c r="D454" s="104"/>
      <c r="E454" s="105"/>
      <c r="F454" s="105"/>
      <c r="G454" s="105"/>
      <c r="H454" s="105"/>
      <c r="I454" s="104"/>
      <c r="J454" s="104"/>
      <c r="K454" s="106"/>
      <c r="L454" s="107"/>
      <c r="M454" s="104"/>
      <c r="N454" s="104"/>
      <c r="O454" s="104"/>
      <c r="P454" s="104"/>
      <c r="Q454" s="104"/>
      <c r="R454" s="104"/>
      <c r="S454" s="104"/>
      <c r="T454" s="104"/>
      <c r="U454" s="104"/>
      <c r="V454" s="104"/>
      <c r="W454" s="104"/>
      <c r="X454" s="104"/>
      <c r="Y454" s="104"/>
      <c r="Z454" s="104"/>
    </row>
    <row r="455" spans="1:26" ht="15.75" customHeight="1">
      <c r="A455" s="104"/>
      <c r="B455" s="104"/>
      <c r="C455" s="193"/>
      <c r="D455" s="104"/>
      <c r="E455" s="105"/>
      <c r="F455" s="105"/>
      <c r="G455" s="105"/>
      <c r="H455" s="105"/>
      <c r="I455" s="104"/>
      <c r="J455" s="104"/>
      <c r="K455" s="106"/>
      <c r="L455" s="107"/>
      <c r="M455" s="104"/>
      <c r="N455" s="104"/>
      <c r="O455" s="104"/>
      <c r="P455" s="104"/>
      <c r="Q455" s="104"/>
      <c r="R455" s="104"/>
      <c r="S455" s="104"/>
      <c r="T455" s="104"/>
      <c r="U455" s="104"/>
      <c r="V455" s="104"/>
      <c r="W455" s="104"/>
      <c r="X455" s="104"/>
      <c r="Y455" s="104"/>
      <c r="Z455" s="104"/>
    </row>
    <row r="456" spans="1:26" ht="15.75" customHeight="1">
      <c r="A456" s="104"/>
      <c r="B456" s="104"/>
      <c r="C456" s="193"/>
      <c r="D456" s="104"/>
      <c r="E456" s="105"/>
      <c r="F456" s="105"/>
      <c r="G456" s="105"/>
      <c r="H456" s="105"/>
      <c r="I456" s="104"/>
      <c r="J456" s="104"/>
      <c r="K456" s="106"/>
      <c r="L456" s="107"/>
      <c r="M456" s="104"/>
      <c r="N456" s="104"/>
      <c r="O456" s="104"/>
      <c r="P456" s="104"/>
      <c r="Q456" s="104"/>
      <c r="R456" s="104"/>
      <c r="S456" s="104"/>
      <c r="T456" s="104"/>
      <c r="U456" s="104"/>
      <c r="V456" s="104"/>
      <c r="W456" s="104"/>
      <c r="X456" s="104"/>
      <c r="Y456" s="104"/>
      <c r="Z456" s="104"/>
    </row>
    <row r="457" spans="1:26" ht="15.75" customHeight="1">
      <c r="A457" s="104"/>
      <c r="B457" s="104"/>
      <c r="C457" s="193"/>
      <c r="D457" s="104"/>
      <c r="E457" s="105"/>
      <c r="F457" s="105"/>
      <c r="G457" s="105"/>
      <c r="H457" s="105"/>
      <c r="I457" s="104"/>
      <c r="J457" s="104"/>
      <c r="K457" s="106"/>
      <c r="L457" s="107"/>
      <c r="M457" s="104"/>
      <c r="N457" s="104"/>
      <c r="O457" s="104"/>
      <c r="P457" s="104"/>
      <c r="Q457" s="104"/>
      <c r="R457" s="104"/>
      <c r="S457" s="104"/>
      <c r="T457" s="104"/>
      <c r="U457" s="104"/>
      <c r="V457" s="104"/>
      <c r="W457" s="104"/>
      <c r="X457" s="104"/>
      <c r="Y457" s="104"/>
      <c r="Z457" s="104"/>
    </row>
    <row r="458" spans="1:26" ht="15.75" customHeight="1">
      <c r="A458" s="104"/>
      <c r="B458" s="104"/>
      <c r="C458" s="193"/>
      <c r="D458" s="104"/>
      <c r="E458" s="105"/>
      <c r="F458" s="105"/>
      <c r="G458" s="105"/>
      <c r="H458" s="105"/>
      <c r="I458" s="104"/>
      <c r="J458" s="104"/>
      <c r="K458" s="106"/>
      <c r="L458" s="107"/>
      <c r="M458" s="104"/>
      <c r="N458" s="104"/>
      <c r="O458" s="104"/>
      <c r="P458" s="104"/>
      <c r="Q458" s="104"/>
      <c r="R458" s="104"/>
      <c r="S458" s="104"/>
      <c r="T458" s="104"/>
      <c r="U458" s="104"/>
      <c r="V458" s="104"/>
      <c r="W458" s="104"/>
      <c r="X458" s="104"/>
      <c r="Y458" s="104"/>
      <c r="Z458" s="104"/>
    </row>
    <row r="459" spans="1:26" ht="15.75" customHeight="1">
      <c r="A459" s="104"/>
      <c r="B459" s="104"/>
      <c r="C459" s="193"/>
      <c r="D459" s="104"/>
      <c r="E459" s="105"/>
      <c r="F459" s="105"/>
      <c r="G459" s="105"/>
      <c r="H459" s="105"/>
      <c r="I459" s="104"/>
      <c r="J459" s="104"/>
      <c r="K459" s="106"/>
      <c r="L459" s="107"/>
      <c r="M459" s="104"/>
      <c r="N459" s="104"/>
      <c r="O459" s="104"/>
      <c r="P459" s="104"/>
      <c r="Q459" s="104"/>
      <c r="R459" s="104"/>
      <c r="S459" s="104"/>
      <c r="T459" s="104"/>
      <c r="U459" s="104"/>
      <c r="V459" s="104"/>
      <c r="W459" s="104"/>
      <c r="X459" s="104"/>
      <c r="Y459" s="104"/>
      <c r="Z459" s="104"/>
    </row>
    <row r="460" spans="1:26" ht="15.75" customHeight="1">
      <c r="A460" s="104"/>
      <c r="B460" s="104"/>
      <c r="C460" s="193"/>
      <c r="D460" s="104"/>
      <c r="E460" s="105"/>
      <c r="F460" s="105"/>
      <c r="G460" s="105"/>
      <c r="H460" s="105"/>
      <c r="I460" s="104"/>
      <c r="J460" s="104"/>
      <c r="K460" s="106"/>
      <c r="L460" s="107"/>
      <c r="M460" s="104"/>
      <c r="N460" s="104"/>
      <c r="O460" s="104"/>
      <c r="P460" s="104"/>
      <c r="Q460" s="104"/>
      <c r="R460" s="104"/>
      <c r="S460" s="104"/>
      <c r="T460" s="104"/>
      <c r="U460" s="104"/>
      <c r="V460" s="104"/>
      <c r="W460" s="104"/>
      <c r="X460" s="104"/>
      <c r="Y460" s="104"/>
      <c r="Z460" s="104"/>
    </row>
    <row r="461" spans="1:26" ht="15.75" customHeight="1">
      <c r="A461" s="104"/>
      <c r="B461" s="104"/>
      <c r="C461" s="193"/>
      <c r="D461" s="104"/>
      <c r="E461" s="105"/>
      <c r="F461" s="105"/>
      <c r="G461" s="105"/>
      <c r="H461" s="105"/>
      <c r="I461" s="104"/>
      <c r="J461" s="104"/>
      <c r="K461" s="106"/>
      <c r="L461" s="107"/>
      <c r="M461" s="104"/>
      <c r="N461" s="104"/>
      <c r="O461" s="104"/>
      <c r="P461" s="104"/>
      <c r="Q461" s="104"/>
      <c r="R461" s="104"/>
      <c r="S461" s="104"/>
      <c r="T461" s="104"/>
      <c r="U461" s="104"/>
      <c r="V461" s="104"/>
      <c r="W461" s="104"/>
      <c r="X461" s="104"/>
      <c r="Y461" s="104"/>
      <c r="Z461" s="104"/>
    </row>
    <row r="462" spans="1:26" ht="15.75" customHeight="1">
      <c r="A462" s="104"/>
      <c r="B462" s="104"/>
      <c r="C462" s="193"/>
      <c r="D462" s="104"/>
      <c r="E462" s="105"/>
      <c r="F462" s="105"/>
      <c r="G462" s="105"/>
      <c r="H462" s="105"/>
      <c r="I462" s="104"/>
      <c r="J462" s="104"/>
      <c r="K462" s="106"/>
      <c r="L462" s="107"/>
      <c r="M462" s="104"/>
      <c r="N462" s="104"/>
      <c r="O462" s="104"/>
      <c r="P462" s="104"/>
      <c r="Q462" s="104"/>
      <c r="R462" s="104"/>
      <c r="S462" s="104"/>
      <c r="T462" s="104"/>
      <c r="U462" s="104"/>
      <c r="V462" s="104"/>
      <c r="W462" s="104"/>
      <c r="X462" s="104"/>
      <c r="Y462" s="104"/>
      <c r="Z462" s="104"/>
    </row>
    <row r="463" spans="1:26" ht="15.75" customHeight="1">
      <c r="A463" s="104"/>
      <c r="B463" s="104"/>
      <c r="C463" s="193"/>
      <c r="D463" s="104"/>
      <c r="E463" s="105"/>
      <c r="F463" s="105"/>
      <c r="G463" s="105"/>
      <c r="H463" s="105"/>
      <c r="I463" s="104"/>
      <c r="J463" s="104"/>
      <c r="K463" s="106"/>
      <c r="L463" s="107"/>
      <c r="M463" s="104"/>
      <c r="N463" s="104"/>
      <c r="O463" s="104"/>
      <c r="P463" s="104"/>
      <c r="Q463" s="104"/>
      <c r="R463" s="104"/>
      <c r="S463" s="104"/>
      <c r="T463" s="104"/>
      <c r="U463" s="104"/>
      <c r="V463" s="104"/>
      <c r="W463" s="104"/>
      <c r="X463" s="104"/>
      <c r="Y463" s="104"/>
      <c r="Z463" s="104"/>
    </row>
    <row r="464" spans="1:26" ht="15.75" customHeight="1">
      <c r="A464" s="104"/>
      <c r="B464" s="104"/>
      <c r="C464" s="193"/>
      <c r="D464" s="104"/>
      <c r="E464" s="105"/>
      <c r="F464" s="105"/>
      <c r="G464" s="105"/>
      <c r="H464" s="105"/>
      <c r="I464" s="104"/>
      <c r="J464" s="104"/>
      <c r="K464" s="106"/>
      <c r="L464" s="107"/>
      <c r="M464" s="104"/>
      <c r="N464" s="104"/>
      <c r="O464" s="104"/>
      <c r="P464" s="104"/>
      <c r="Q464" s="104"/>
      <c r="R464" s="104"/>
      <c r="S464" s="104"/>
      <c r="T464" s="104"/>
      <c r="U464" s="104"/>
      <c r="V464" s="104"/>
      <c r="W464" s="104"/>
      <c r="X464" s="104"/>
      <c r="Y464" s="104"/>
      <c r="Z464" s="104"/>
    </row>
    <row r="465" spans="1:26" ht="15.75" customHeight="1">
      <c r="A465" s="104"/>
      <c r="B465" s="104"/>
      <c r="C465" s="193"/>
      <c r="D465" s="104"/>
      <c r="E465" s="105"/>
      <c r="F465" s="105"/>
      <c r="G465" s="105"/>
      <c r="H465" s="105"/>
      <c r="I465" s="104"/>
      <c r="J465" s="104"/>
      <c r="K465" s="106"/>
      <c r="L465" s="107"/>
      <c r="M465" s="104"/>
      <c r="N465" s="104"/>
      <c r="O465" s="104"/>
      <c r="P465" s="104"/>
      <c r="Q465" s="104"/>
      <c r="R465" s="104"/>
      <c r="S465" s="104"/>
      <c r="T465" s="104"/>
      <c r="U465" s="104"/>
      <c r="V465" s="104"/>
      <c r="W465" s="104"/>
      <c r="X465" s="104"/>
      <c r="Y465" s="104"/>
      <c r="Z465" s="104"/>
    </row>
    <row r="466" spans="1:26" ht="15.75" customHeight="1">
      <c r="A466" s="104"/>
      <c r="B466" s="104"/>
      <c r="C466" s="193"/>
      <c r="D466" s="104"/>
      <c r="E466" s="105"/>
      <c r="F466" s="105"/>
      <c r="G466" s="105"/>
      <c r="H466" s="105"/>
      <c r="I466" s="104"/>
      <c r="J466" s="104"/>
      <c r="K466" s="106"/>
      <c r="L466" s="107"/>
      <c r="M466" s="104"/>
      <c r="N466" s="104"/>
      <c r="O466" s="104"/>
      <c r="P466" s="104"/>
      <c r="Q466" s="104"/>
      <c r="R466" s="104"/>
      <c r="S466" s="104"/>
      <c r="T466" s="104"/>
      <c r="U466" s="104"/>
      <c r="V466" s="104"/>
      <c r="W466" s="104"/>
      <c r="X466" s="104"/>
      <c r="Y466" s="104"/>
      <c r="Z466" s="104"/>
    </row>
    <row r="467" spans="1:26" ht="15.75" customHeight="1">
      <c r="A467" s="104"/>
      <c r="B467" s="104"/>
      <c r="C467" s="193"/>
      <c r="D467" s="104"/>
      <c r="E467" s="105"/>
      <c r="F467" s="105"/>
      <c r="G467" s="105"/>
      <c r="H467" s="105"/>
      <c r="I467" s="104"/>
      <c r="J467" s="104"/>
      <c r="K467" s="106"/>
      <c r="L467" s="107"/>
      <c r="M467" s="104"/>
      <c r="N467" s="104"/>
      <c r="O467" s="104"/>
      <c r="P467" s="104"/>
      <c r="Q467" s="104"/>
      <c r="R467" s="104"/>
      <c r="S467" s="104"/>
      <c r="T467" s="104"/>
      <c r="U467" s="104"/>
      <c r="V467" s="104"/>
      <c r="W467" s="104"/>
      <c r="X467" s="104"/>
      <c r="Y467" s="104"/>
      <c r="Z467" s="104"/>
    </row>
    <row r="468" spans="1:26" ht="15.75" customHeight="1">
      <c r="A468" s="104"/>
      <c r="B468" s="104"/>
      <c r="C468" s="193"/>
      <c r="D468" s="104"/>
      <c r="E468" s="105"/>
      <c r="F468" s="105"/>
      <c r="G468" s="105"/>
      <c r="H468" s="105"/>
      <c r="I468" s="104"/>
      <c r="J468" s="104"/>
      <c r="K468" s="106"/>
      <c r="L468" s="107"/>
      <c r="M468" s="104"/>
      <c r="N468" s="104"/>
      <c r="O468" s="104"/>
      <c r="P468" s="104"/>
      <c r="Q468" s="104"/>
      <c r="R468" s="104"/>
      <c r="S468" s="104"/>
      <c r="T468" s="104"/>
      <c r="U468" s="104"/>
      <c r="V468" s="104"/>
      <c r="W468" s="104"/>
      <c r="X468" s="104"/>
      <c r="Y468" s="104"/>
      <c r="Z468" s="104"/>
    </row>
    <row r="469" spans="1:26" ht="15.75" customHeight="1">
      <c r="A469" s="104"/>
      <c r="B469" s="104"/>
      <c r="C469" s="193"/>
      <c r="D469" s="104"/>
      <c r="E469" s="105"/>
      <c r="F469" s="105"/>
      <c r="G469" s="105"/>
      <c r="H469" s="105"/>
      <c r="I469" s="104"/>
      <c r="J469" s="104"/>
      <c r="K469" s="106"/>
      <c r="L469" s="107"/>
      <c r="M469" s="104"/>
      <c r="N469" s="104"/>
      <c r="O469" s="104"/>
      <c r="P469" s="104"/>
      <c r="Q469" s="104"/>
      <c r="R469" s="104"/>
      <c r="S469" s="104"/>
      <c r="T469" s="104"/>
      <c r="U469" s="104"/>
      <c r="V469" s="104"/>
      <c r="W469" s="104"/>
      <c r="X469" s="104"/>
      <c r="Y469" s="104"/>
      <c r="Z469" s="104"/>
    </row>
    <row r="470" spans="1:26" ht="15.75" customHeight="1">
      <c r="A470" s="104"/>
      <c r="B470" s="104"/>
      <c r="C470" s="193"/>
      <c r="D470" s="104"/>
      <c r="E470" s="105"/>
      <c r="F470" s="105"/>
      <c r="G470" s="105"/>
      <c r="H470" s="105"/>
      <c r="I470" s="104"/>
      <c r="J470" s="104"/>
      <c r="K470" s="106"/>
      <c r="L470" s="107"/>
      <c r="M470" s="104"/>
      <c r="N470" s="104"/>
      <c r="O470" s="104"/>
      <c r="P470" s="104"/>
      <c r="Q470" s="104"/>
      <c r="R470" s="104"/>
      <c r="S470" s="104"/>
      <c r="T470" s="104"/>
      <c r="U470" s="104"/>
      <c r="V470" s="104"/>
      <c r="W470" s="104"/>
      <c r="X470" s="104"/>
      <c r="Y470" s="104"/>
      <c r="Z470" s="104"/>
    </row>
    <row r="471" spans="1:26" ht="15.75" customHeight="1">
      <c r="A471" s="104"/>
      <c r="B471" s="104"/>
      <c r="C471" s="193"/>
      <c r="D471" s="104"/>
      <c r="E471" s="105"/>
      <c r="F471" s="105"/>
      <c r="G471" s="105"/>
      <c r="H471" s="105"/>
      <c r="I471" s="104"/>
      <c r="J471" s="104"/>
      <c r="K471" s="106"/>
      <c r="L471" s="107"/>
      <c r="M471" s="104"/>
      <c r="N471" s="104"/>
      <c r="O471" s="104"/>
      <c r="P471" s="104"/>
      <c r="Q471" s="104"/>
      <c r="R471" s="104"/>
      <c r="S471" s="104"/>
      <c r="T471" s="104"/>
      <c r="U471" s="104"/>
      <c r="V471" s="104"/>
      <c r="W471" s="104"/>
      <c r="X471" s="104"/>
      <c r="Y471" s="104"/>
      <c r="Z471" s="104"/>
    </row>
    <row r="472" spans="1:26" ht="15.75" customHeight="1">
      <c r="A472" s="104"/>
      <c r="B472" s="104"/>
      <c r="C472" s="193"/>
      <c r="D472" s="104"/>
      <c r="E472" s="105"/>
      <c r="F472" s="105"/>
      <c r="G472" s="105"/>
      <c r="H472" s="105"/>
      <c r="I472" s="104"/>
      <c r="J472" s="104"/>
      <c r="K472" s="106"/>
      <c r="L472" s="107"/>
      <c r="M472" s="104"/>
      <c r="N472" s="104"/>
      <c r="O472" s="104"/>
      <c r="P472" s="104"/>
      <c r="Q472" s="104"/>
      <c r="R472" s="104"/>
      <c r="S472" s="104"/>
      <c r="T472" s="104"/>
      <c r="U472" s="104"/>
      <c r="V472" s="104"/>
      <c r="W472" s="104"/>
      <c r="X472" s="104"/>
      <c r="Y472" s="104"/>
      <c r="Z472" s="104"/>
    </row>
    <row r="473" spans="1:26" ht="15.75" customHeight="1">
      <c r="A473" s="104"/>
      <c r="B473" s="104"/>
      <c r="C473" s="193"/>
      <c r="D473" s="104"/>
      <c r="E473" s="105"/>
      <c r="F473" s="105"/>
      <c r="G473" s="105"/>
      <c r="H473" s="105"/>
      <c r="I473" s="104"/>
      <c r="J473" s="104"/>
      <c r="K473" s="106"/>
      <c r="L473" s="107"/>
      <c r="M473" s="104"/>
      <c r="N473" s="104"/>
      <c r="O473" s="104"/>
      <c r="P473" s="104"/>
      <c r="Q473" s="104"/>
      <c r="R473" s="104"/>
      <c r="S473" s="104"/>
      <c r="T473" s="104"/>
      <c r="U473" s="104"/>
      <c r="V473" s="104"/>
      <c r="W473" s="104"/>
      <c r="X473" s="104"/>
      <c r="Y473" s="104"/>
      <c r="Z473" s="104"/>
    </row>
    <row r="474" spans="1:26" ht="15.75" customHeight="1">
      <c r="A474" s="104"/>
      <c r="B474" s="104"/>
      <c r="C474" s="193"/>
      <c r="D474" s="104"/>
      <c r="E474" s="105"/>
      <c r="F474" s="105"/>
      <c r="G474" s="105"/>
      <c r="H474" s="105"/>
      <c r="I474" s="104"/>
      <c r="J474" s="104"/>
      <c r="K474" s="106"/>
      <c r="L474" s="107"/>
      <c r="M474" s="104"/>
      <c r="N474" s="104"/>
      <c r="O474" s="104"/>
      <c r="P474" s="104"/>
      <c r="Q474" s="104"/>
      <c r="R474" s="104"/>
      <c r="S474" s="104"/>
      <c r="T474" s="104"/>
      <c r="U474" s="104"/>
      <c r="V474" s="104"/>
      <c r="W474" s="104"/>
      <c r="X474" s="104"/>
      <c r="Y474" s="104"/>
      <c r="Z474" s="104"/>
    </row>
    <row r="475" spans="1:26" ht="15.75" customHeight="1">
      <c r="A475" s="104"/>
      <c r="B475" s="104"/>
      <c r="C475" s="193"/>
      <c r="D475" s="104"/>
      <c r="E475" s="105"/>
      <c r="F475" s="105"/>
      <c r="G475" s="105"/>
      <c r="H475" s="105"/>
      <c r="I475" s="104"/>
      <c r="J475" s="104"/>
      <c r="K475" s="106"/>
      <c r="L475" s="107"/>
      <c r="M475" s="104"/>
      <c r="N475" s="104"/>
      <c r="O475" s="104"/>
      <c r="P475" s="104"/>
      <c r="Q475" s="104"/>
      <c r="R475" s="104"/>
      <c r="S475" s="104"/>
      <c r="T475" s="104"/>
      <c r="U475" s="104"/>
      <c r="V475" s="104"/>
      <c r="W475" s="104"/>
      <c r="X475" s="104"/>
      <c r="Y475" s="104"/>
      <c r="Z475" s="104"/>
    </row>
    <row r="476" spans="1:26" ht="15.75" customHeight="1">
      <c r="A476" s="104"/>
      <c r="B476" s="104"/>
      <c r="C476" s="193"/>
      <c r="D476" s="104"/>
      <c r="E476" s="105"/>
      <c r="F476" s="105"/>
      <c r="G476" s="105"/>
      <c r="H476" s="105"/>
      <c r="I476" s="104"/>
      <c r="J476" s="104"/>
      <c r="K476" s="106"/>
      <c r="L476" s="107"/>
      <c r="M476" s="104"/>
      <c r="N476" s="104"/>
      <c r="O476" s="104"/>
      <c r="P476" s="104"/>
      <c r="Q476" s="104"/>
      <c r="R476" s="104"/>
      <c r="S476" s="104"/>
      <c r="T476" s="104"/>
      <c r="U476" s="104"/>
      <c r="V476" s="104"/>
      <c r="W476" s="104"/>
      <c r="X476" s="104"/>
      <c r="Y476" s="104"/>
      <c r="Z476" s="104"/>
    </row>
    <row r="477" spans="1:26" ht="15.75" customHeight="1">
      <c r="A477" s="104"/>
      <c r="B477" s="104"/>
      <c r="C477" s="193"/>
      <c r="D477" s="104"/>
      <c r="E477" s="105"/>
      <c r="F477" s="105"/>
      <c r="G477" s="105"/>
      <c r="H477" s="105"/>
      <c r="I477" s="104"/>
      <c r="J477" s="104"/>
      <c r="K477" s="106"/>
      <c r="L477" s="107"/>
      <c r="M477" s="104"/>
      <c r="N477" s="104"/>
      <c r="O477" s="104"/>
      <c r="P477" s="104"/>
      <c r="Q477" s="104"/>
      <c r="R477" s="104"/>
      <c r="S477" s="104"/>
      <c r="T477" s="104"/>
      <c r="U477" s="104"/>
      <c r="V477" s="104"/>
      <c r="W477" s="104"/>
      <c r="X477" s="104"/>
      <c r="Y477" s="104"/>
      <c r="Z477" s="104"/>
    </row>
    <row r="478" spans="1:26" ht="15.75" customHeight="1">
      <c r="A478" s="104"/>
      <c r="B478" s="104"/>
      <c r="C478" s="193"/>
      <c r="D478" s="104"/>
      <c r="E478" s="105"/>
      <c r="F478" s="105"/>
      <c r="G478" s="105"/>
      <c r="H478" s="105"/>
      <c r="I478" s="104"/>
      <c r="J478" s="104"/>
      <c r="K478" s="106"/>
      <c r="L478" s="107"/>
      <c r="M478" s="104"/>
      <c r="N478" s="104"/>
      <c r="O478" s="104"/>
      <c r="P478" s="104"/>
      <c r="Q478" s="104"/>
      <c r="R478" s="104"/>
      <c r="S478" s="104"/>
      <c r="T478" s="104"/>
      <c r="U478" s="104"/>
      <c r="V478" s="104"/>
      <c r="W478" s="104"/>
      <c r="X478" s="104"/>
      <c r="Y478" s="104"/>
      <c r="Z478" s="104"/>
    </row>
    <row r="479" spans="1:26" ht="15.75" customHeight="1">
      <c r="A479" s="104"/>
      <c r="B479" s="104"/>
      <c r="C479" s="193"/>
      <c r="D479" s="104"/>
      <c r="E479" s="105"/>
      <c r="F479" s="105"/>
      <c r="G479" s="105"/>
      <c r="H479" s="105"/>
      <c r="I479" s="104"/>
      <c r="J479" s="104"/>
      <c r="K479" s="106"/>
      <c r="L479" s="107"/>
      <c r="M479" s="104"/>
      <c r="N479" s="104"/>
      <c r="O479" s="104"/>
      <c r="P479" s="104"/>
      <c r="Q479" s="104"/>
      <c r="R479" s="104"/>
      <c r="S479" s="104"/>
      <c r="T479" s="104"/>
      <c r="U479" s="104"/>
      <c r="V479" s="104"/>
      <c r="W479" s="104"/>
      <c r="X479" s="104"/>
      <c r="Y479" s="104"/>
      <c r="Z479" s="104"/>
    </row>
    <row r="480" spans="1:26" ht="15.75" customHeight="1">
      <c r="A480" s="104"/>
      <c r="B480" s="104"/>
      <c r="C480" s="193"/>
      <c r="D480" s="104"/>
      <c r="E480" s="105"/>
      <c r="F480" s="105"/>
      <c r="G480" s="105"/>
      <c r="H480" s="105"/>
      <c r="I480" s="104"/>
      <c r="J480" s="104"/>
      <c r="K480" s="106"/>
      <c r="L480" s="107"/>
      <c r="M480" s="104"/>
      <c r="N480" s="104"/>
      <c r="O480" s="104"/>
      <c r="P480" s="104"/>
      <c r="Q480" s="104"/>
      <c r="R480" s="104"/>
      <c r="S480" s="104"/>
      <c r="T480" s="104"/>
      <c r="U480" s="104"/>
      <c r="V480" s="104"/>
      <c r="W480" s="104"/>
      <c r="X480" s="104"/>
      <c r="Y480" s="104"/>
      <c r="Z480" s="104"/>
    </row>
    <row r="481" spans="1:26" ht="15.75" customHeight="1">
      <c r="A481" s="104"/>
      <c r="B481" s="104"/>
      <c r="C481" s="193"/>
      <c r="D481" s="104"/>
      <c r="E481" s="105"/>
      <c r="F481" s="105"/>
      <c r="G481" s="105"/>
      <c r="H481" s="105"/>
      <c r="I481" s="104"/>
      <c r="J481" s="104"/>
      <c r="K481" s="106"/>
      <c r="L481" s="107"/>
      <c r="M481" s="104"/>
      <c r="N481" s="104"/>
      <c r="O481" s="104"/>
      <c r="P481" s="104"/>
      <c r="Q481" s="104"/>
      <c r="R481" s="104"/>
      <c r="S481" s="104"/>
      <c r="T481" s="104"/>
      <c r="U481" s="104"/>
      <c r="V481" s="104"/>
      <c r="W481" s="104"/>
      <c r="X481" s="104"/>
      <c r="Y481" s="104"/>
      <c r="Z481" s="104"/>
    </row>
    <row r="482" spans="1:26" ht="15.75" customHeight="1">
      <c r="A482" s="104"/>
      <c r="B482" s="104"/>
      <c r="C482" s="193"/>
      <c r="D482" s="104"/>
      <c r="E482" s="105"/>
      <c r="F482" s="105"/>
      <c r="G482" s="105"/>
      <c r="H482" s="105"/>
      <c r="I482" s="104"/>
      <c r="J482" s="104"/>
      <c r="K482" s="106"/>
      <c r="L482" s="107"/>
      <c r="M482" s="104"/>
      <c r="N482" s="104"/>
      <c r="O482" s="104"/>
      <c r="P482" s="104"/>
      <c r="Q482" s="104"/>
      <c r="R482" s="104"/>
      <c r="S482" s="104"/>
      <c r="T482" s="104"/>
      <c r="U482" s="104"/>
      <c r="V482" s="104"/>
      <c r="W482" s="104"/>
      <c r="X482" s="104"/>
      <c r="Y482" s="104"/>
      <c r="Z482" s="104"/>
    </row>
    <row r="483" spans="1:26" ht="15.75" customHeight="1">
      <c r="A483" s="104"/>
      <c r="B483" s="104"/>
      <c r="C483" s="193"/>
      <c r="D483" s="104"/>
      <c r="E483" s="105"/>
      <c r="F483" s="105"/>
      <c r="G483" s="105"/>
      <c r="H483" s="105"/>
      <c r="I483" s="104"/>
      <c r="J483" s="104"/>
      <c r="K483" s="106"/>
      <c r="L483" s="107"/>
      <c r="M483" s="104"/>
      <c r="N483" s="104"/>
      <c r="O483" s="104"/>
      <c r="P483" s="104"/>
      <c r="Q483" s="104"/>
      <c r="R483" s="104"/>
      <c r="S483" s="104"/>
      <c r="T483" s="104"/>
      <c r="U483" s="104"/>
      <c r="V483" s="104"/>
      <c r="W483" s="104"/>
      <c r="X483" s="104"/>
      <c r="Y483" s="104"/>
      <c r="Z483" s="104"/>
    </row>
    <row r="484" spans="1:26" ht="15.75" customHeight="1">
      <c r="A484" s="104"/>
      <c r="B484" s="104"/>
      <c r="C484" s="193"/>
      <c r="D484" s="104"/>
      <c r="E484" s="105"/>
      <c r="F484" s="105"/>
      <c r="G484" s="105"/>
      <c r="H484" s="105"/>
      <c r="I484" s="104"/>
      <c r="J484" s="104"/>
      <c r="K484" s="106"/>
      <c r="L484" s="107"/>
      <c r="M484" s="104"/>
      <c r="N484" s="104"/>
      <c r="O484" s="104"/>
      <c r="P484" s="104"/>
      <c r="Q484" s="104"/>
      <c r="R484" s="104"/>
      <c r="S484" s="104"/>
      <c r="T484" s="104"/>
      <c r="U484" s="104"/>
      <c r="V484" s="104"/>
      <c r="W484" s="104"/>
      <c r="X484" s="104"/>
      <c r="Y484" s="104"/>
      <c r="Z484" s="104"/>
    </row>
    <row r="485" spans="1:26" ht="15.75" customHeight="1">
      <c r="A485" s="104"/>
      <c r="B485" s="104"/>
      <c r="C485" s="193"/>
      <c r="D485" s="104"/>
      <c r="E485" s="105"/>
      <c r="F485" s="105"/>
      <c r="G485" s="105"/>
      <c r="H485" s="105"/>
      <c r="I485" s="104"/>
      <c r="J485" s="104"/>
      <c r="K485" s="106"/>
      <c r="L485" s="107"/>
      <c r="M485" s="104"/>
      <c r="N485" s="104"/>
      <c r="O485" s="104"/>
      <c r="P485" s="104"/>
      <c r="Q485" s="104"/>
      <c r="R485" s="104"/>
      <c r="S485" s="104"/>
      <c r="T485" s="104"/>
      <c r="U485" s="104"/>
      <c r="V485" s="104"/>
      <c r="W485" s="104"/>
      <c r="X485" s="104"/>
      <c r="Y485" s="104"/>
      <c r="Z485" s="104"/>
    </row>
    <row r="486" spans="1:26" ht="15.75" customHeight="1">
      <c r="A486" s="104"/>
      <c r="B486" s="104"/>
      <c r="C486" s="193"/>
      <c r="D486" s="104"/>
      <c r="E486" s="105"/>
      <c r="F486" s="105"/>
      <c r="G486" s="105"/>
      <c r="H486" s="105"/>
      <c r="I486" s="104"/>
      <c r="J486" s="104"/>
      <c r="K486" s="106"/>
      <c r="L486" s="107"/>
      <c r="M486" s="104"/>
      <c r="N486" s="104"/>
      <c r="O486" s="104"/>
      <c r="P486" s="104"/>
      <c r="Q486" s="104"/>
      <c r="R486" s="104"/>
      <c r="S486" s="104"/>
      <c r="T486" s="104"/>
      <c r="U486" s="104"/>
      <c r="V486" s="104"/>
      <c r="W486" s="104"/>
      <c r="X486" s="104"/>
      <c r="Y486" s="104"/>
      <c r="Z486" s="104"/>
    </row>
    <row r="487" spans="1:26" ht="15.75" customHeight="1">
      <c r="A487" s="104"/>
      <c r="B487" s="104"/>
      <c r="C487" s="193"/>
      <c r="D487" s="104"/>
      <c r="E487" s="105"/>
      <c r="F487" s="105"/>
      <c r="G487" s="105"/>
      <c r="H487" s="105"/>
      <c r="I487" s="104"/>
      <c r="J487" s="104"/>
      <c r="K487" s="106"/>
      <c r="L487" s="107"/>
      <c r="M487" s="104"/>
      <c r="N487" s="104"/>
      <c r="O487" s="104"/>
      <c r="P487" s="104"/>
      <c r="Q487" s="104"/>
      <c r="R487" s="104"/>
      <c r="S487" s="104"/>
      <c r="T487" s="104"/>
      <c r="U487" s="104"/>
      <c r="V487" s="104"/>
      <c r="W487" s="104"/>
      <c r="X487" s="104"/>
      <c r="Y487" s="104"/>
      <c r="Z487" s="104"/>
    </row>
    <row r="488" spans="1:26" ht="15.75" customHeight="1">
      <c r="A488" s="104"/>
      <c r="B488" s="104"/>
      <c r="C488" s="193"/>
      <c r="D488" s="104"/>
      <c r="E488" s="105"/>
      <c r="F488" s="105"/>
      <c r="G488" s="105"/>
      <c r="H488" s="105"/>
      <c r="I488" s="104"/>
      <c r="J488" s="104"/>
      <c r="K488" s="106"/>
      <c r="L488" s="107"/>
      <c r="M488" s="104"/>
      <c r="N488" s="104"/>
      <c r="O488" s="104"/>
      <c r="P488" s="104"/>
      <c r="Q488" s="104"/>
      <c r="R488" s="104"/>
      <c r="S488" s="104"/>
      <c r="T488" s="104"/>
      <c r="U488" s="104"/>
      <c r="V488" s="104"/>
      <c r="W488" s="104"/>
      <c r="X488" s="104"/>
      <c r="Y488" s="104"/>
      <c r="Z488" s="104"/>
    </row>
    <row r="489" spans="1:26" ht="15.75" customHeight="1">
      <c r="A489" s="104"/>
      <c r="B489" s="104"/>
      <c r="C489" s="193"/>
      <c r="D489" s="104"/>
      <c r="E489" s="105"/>
      <c r="F489" s="105"/>
      <c r="G489" s="105"/>
      <c r="H489" s="105"/>
      <c r="I489" s="104"/>
      <c r="J489" s="104"/>
      <c r="K489" s="106"/>
      <c r="L489" s="107"/>
      <c r="M489" s="104"/>
      <c r="N489" s="104"/>
      <c r="O489" s="104"/>
      <c r="P489" s="104"/>
      <c r="Q489" s="104"/>
      <c r="R489" s="104"/>
      <c r="S489" s="104"/>
      <c r="T489" s="104"/>
      <c r="U489" s="104"/>
      <c r="V489" s="104"/>
      <c r="W489" s="104"/>
      <c r="X489" s="104"/>
      <c r="Y489" s="104"/>
      <c r="Z489" s="104"/>
    </row>
    <row r="490" spans="1:26" ht="15.75" customHeight="1">
      <c r="A490" s="104"/>
      <c r="B490" s="104"/>
      <c r="C490" s="193"/>
      <c r="D490" s="104"/>
      <c r="E490" s="105"/>
      <c r="F490" s="105"/>
      <c r="G490" s="105"/>
      <c r="H490" s="105"/>
      <c r="I490" s="104"/>
      <c r="J490" s="104"/>
      <c r="K490" s="106"/>
      <c r="L490" s="107"/>
      <c r="M490" s="104"/>
      <c r="N490" s="104"/>
      <c r="O490" s="104"/>
      <c r="P490" s="104"/>
      <c r="Q490" s="104"/>
      <c r="R490" s="104"/>
      <c r="S490" s="104"/>
      <c r="T490" s="104"/>
      <c r="U490" s="104"/>
      <c r="V490" s="104"/>
      <c r="W490" s="104"/>
      <c r="X490" s="104"/>
      <c r="Y490" s="104"/>
      <c r="Z490" s="104"/>
    </row>
    <row r="491" spans="1:26" ht="15.75" customHeight="1">
      <c r="A491" s="104"/>
      <c r="B491" s="104"/>
      <c r="C491" s="193"/>
      <c r="D491" s="104"/>
      <c r="E491" s="105"/>
      <c r="F491" s="105"/>
      <c r="G491" s="105"/>
      <c r="H491" s="105"/>
      <c r="I491" s="104"/>
      <c r="J491" s="104"/>
      <c r="K491" s="106"/>
      <c r="L491" s="107"/>
      <c r="M491" s="104"/>
      <c r="N491" s="104"/>
      <c r="O491" s="104"/>
      <c r="P491" s="104"/>
      <c r="Q491" s="104"/>
      <c r="R491" s="104"/>
      <c r="S491" s="104"/>
      <c r="T491" s="104"/>
      <c r="U491" s="104"/>
      <c r="V491" s="104"/>
      <c r="W491" s="104"/>
      <c r="X491" s="104"/>
      <c r="Y491" s="104"/>
      <c r="Z491" s="104"/>
    </row>
    <row r="492" spans="1:26" ht="15.75" customHeight="1">
      <c r="A492" s="104"/>
      <c r="B492" s="104"/>
      <c r="C492" s="193"/>
      <c r="D492" s="104"/>
      <c r="E492" s="105"/>
      <c r="F492" s="105"/>
      <c r="G492" s="105"/>
      <c r="H492" s="105"/>
      <c r="I492" s="104"/>
      <c r="J492" s="104"/>
      <c r="K492" s="106"/>
      <c r="L492" s="107"/>
      <c r="M492" s="104"/>
      <c r="N492" s="104"/>
      <c r="O492" s="104"/>
      <c r="P492" s="104"/>
      <c r="Q492" s="104"/>
      <c r="R492" s="104"/>
      <c r="S492" s="104"/>
      <c r="T492" s="104"/>
      <c r="U492" s="104"/>
      <c r="V492" s="104"/>
      <c r="W492" s="104"/>
      <c r="X492" s="104"/>
      <c r="Y492" s="104"/>
      <c r="Z492" s="104"/>
    </row>
    <row r="493" spans="1:26" ht="15.75" customHeight="1">
      <c r="A493" s="104"/>
      <c r="B493" s="104"/>
      <c r="C493" s="193"/>
      <c r="D493" s="104"/>
      <c r="E493" s="105"/>
      <c r="F493" s="105"/>
      <c r="G493" s="105"/>
      <c r="H493" s="105"/>
      <c r="I493" s="104"/>
      <c r="J493" s="104"/>
      <c r="K493" s="106"/>
      <c r="L493" s="107"/>
      <c r="M493" s="104"/>
      <c r="N493" s="104"/>
      <c r="O493" s="104"/>
      <c r="P493" s="104"/>
      <c r="Q493" s="104"/>
      <c r="R493" s="104"/>
      <c r="S493" s="104"/>
      <c r="T493" s="104"/>
      <c r="U493" s="104"/>
      <c r="V493" s="104"/>
      <c r="W493" s="104"/>
      <c r="X493" s="104"/>
      <c r="Y493" s="104"/>
      <c r="Z493" s="104"/>
    </row>
    <row r="494" spans="1:26" ht="15.75" customHeight="1">
      <c r="A494" s="104"/>
      <c r="B494" s="104"/>
      <c r="C494" s="193"/>
      <c r="D494" s="104"/>
      <c r="E494" s="105"/>
      <c r="F494" s="105"/>
      <c r="G494" s="105"/>
      <c r="H494" s="105"/>
      <c r="I494" s="104"/>
      <c r="J494" s="104"/>
      <c r="K494" s="106"/>
      <c r="L494" s="107"/>
      <c r="M494" s="104"/>
      <c r="N494" s="104"/>
      <c r="O494" s="104"/>
      <c r="P494" s="104"/>
      <c r="Q494" s="104"/>
      <c r="R494" s="104"/>
      <c r="S494" s="104"/>
      <c r="T494" s="104"/>
      <c r="U494" s="104"/>
      <c r="V494" s="104"/>
      <c r="W494" s="104"/>
      <c r="X494" s="104"/>
      <c r="Y494" s="104"/>
      <c r="Z494" s="104"/>
    </row>
    <row r="495" spans="1:26" ht="15.75" customHeight="1">
      <c r="A495" s="104"/>
      <c r="B495" s="104"/>
      <c r="C495" s="193"/>
      <c r="D495" s="104"/>
      <c r="E495" s="105"/>
      <c r="F495" s="105"/>
      <c r="G495" s="105"/>
      <c r="H495" s="105"/>
      <c r="I495" s="104"/>
      <c r="J495" s="104"/>
      <c r="K495" s="106"/>
      <c r="L495" s="107"/>
      <c r="M495" s="104"/>
      <c r="N495" s="104"/>
      <c r="O495" s="104"/>
      <c r="P495" s="104"/>
      <c r="Q495" s="104"/>
      <c r="R495" s="104"/>
      <c r="S495" s="104"/>
      <c r="T495" s="104"/>
      <c r="U495" s="104"/>
      <c r="V495" s="104"/>
      <c r="W495" s="104"/>
      <c r="X495" s="104"/>
      <c r="Y495" s="104"/>
      <c r="Z495" s="104"/>
    </row>
    <row r="496" spans="1:26" ht="15.75" customHeight="1">
      <c r="A496" s="104"/>
      <c r="B496" s="104"/>
      <c r="C496" s="193"/>
      <c r="D496" s="104"/>
      <c r="E496" s="105"/>
      <c r="F496" s="105"/>
      <c r="G496" s="105"/>
      <c r="H496" s="105"/>
      <c r="I496" s="104"/>
      <c r="J496" s="104"/>
      <c r="K496" s="106"/>
      <c r="L496" s="107"/>
      <c r="M496" s="104"/>
      <c r="N496" s="104"/>
      <c r="O496" s="104"/>
      <c r="P496" s="104"/>
      <c r="Q496" s="104"/>
      <c r="R496" s="104"/>
      <c r="S496" s="104"/>
      <c r="T496" s="104"/>
      <c r="U496" s="104"/>
      <c r="V496" s="104"/>
      <c r="W496" s="104"/>
      <c r="X496" s="104"/>
      <c r="Y496" s="104"/>
      <c r="Z496" s="104"/>
    </row>
    <row r="497" spans="1:26" ht="15.75" customHeight="1">
      <c r="A497" s="104"/>
      <c r="B497" s="104"/>
      <c r="C497" s="193"/>
      <c r="D497" s="104"/>
      <c r="E497" s="105"/>
      <c r="F497" s="105"/>
      <c r="G497" s="105"/>
      <c r="H497" s="105"/>
      <c r="I497" s="104"/>
      <c r="J497" s="104"/>
      <c r="K497" s="106"/>
      <c r="L497" s="107"/>
      <c r="M497" s="104"/>
      <c r="N497" s="104"/>
      <c r="O497" s="104"/>
      <c r="P497" s="104"/>
      <c r="Q497" s="104"/>
      <c r="R497" s="104"/>
      <c r="S497" s="104"/>
      <c r="T497" s="104"/>
      <c r="U497" s="104"/>
      <c r="V497" s="104"/>
      <c r="W497" s="104"/>
      <c r="X497" s="104"/>
      <c r="Y497" s="104"/>
      <c r="Z497" s="104"/>
    </row>
    <row r="498" spans="1:26" ht="15.75" customHeight="1">
      <c r="A498" s="104"/>
      <c r="B498" s="104"/>
      <c r="C498" s="193"/>
      <c r="D498" s="104"/>
      <c r="E498" s="105"/>
      <c r="F498" s="105"/>
      <c r="G498" s="105"/>
      <c r="H498" s="105"/>
      <c r="I498" s="104"/>
      <c r="J498" s="104"/>
      <c r="K498" s="106"/>
      <c r="L498" s="107"/>
      <c r="M498" s="104"/>
      <c r="N498" s="104"/>
      <c r="O498" s="104"/>
      <c r="P498" s="104"/>
      <c r="Q498" s="104"/>
      <c r="R498" s="104"/>
      <c r="S498" s="104"/>
      <c r="T498" s="104"/>
      <c r="U498" s="104"/>
      <c r="V498" s="104"/>
      <c r="W498" s="104"/>
      <c r="X498" s="104"/>
      <c r="Y498" s="104"/>
      <c r="Z498" s="104"/>
    </row>
    <row r="499" spans="1:26" ht="15.75" customHeight="1">
      <c r="A499" s="104"/>
      <c r="B499" s="104"/>
      <c r="C499" s="193"/>
      <c r="D499" s="104"/>
      <c r="E499" s="105"/>
      <c r="F499" s="105"/>
      <c r="G499" s="105"/>
      <c r="H499" s="105"/>
      <c r="I499" s="104"/>
      <c r="J499" s="104"/>
      <c r="K499" s="106"/>
      <c r="L499" s="107"/>
      <c r="M499" s="104"/>
      <c r="N499" s="104"/>
      <c r="O499" s="104"/>
      <c r="P499" s="104"/>
      <c r="Q499" s="104"/>
      <c r="R499" s="104"/>
      <c r="S499" s="104"/>
      <c r="T499" s="104"/>
      <c r="U499" s="104"/>
      <c r="V499" s="104"/>
      <c r="W499" s="104"/>
      <c r="X499" s="104"/>
      <c r="Y499" s="104"/>
      <c r="Z499" s="104"/>
    </row>
    <row r="500" spans="1:26" ht="15.75" customHeight="1">
      <c r="A500" s="104"/>
      <c r="B500" s="104"/>
      <c r="C500" s="193"/>
      <c r="D500" s="104"/>
      <c r="E500" s="105"/>
      <c r="F500" s="105"/>
      <c r="G500" s="105"/>
      <c r="H500" s="105"/>
      <c r="I500" s="104"/>
      <c r="J500" s="104"/>
      <c r="K500" s="106"/>
      <c r="L500" s="107"/>
      <c r="M500" s="104"/>
      <c r="N500" s="104"/>
      <c r="O500" s="104"/>
      <c r="P500" s="104"/>
      <c r="Q500" s="104"/>
      <c r="R500" s="104"/>
      <c r="S500" s="104"/>
      <c r="T500" s="104"/>
      <c r="U500" s="104"/>
      <c r="V500" s="104"/>
      <c r="W500" s="104"/>
      <c r="X500" s="104"/>
      <c r="Y500" s="104"/>
      <c r="Z500" s="104"/>
    </row>
    <row r="501" spans="1:26" ht="15.75" customHeight="1">
      <c r="A501" s="104"/>
      <c r="B501" s="104"/>
      <c r="C501" s="193"/>
      <c r="D501" s="104"/>
      <c r="E501" s="105"/>
      <c r="F501" s="105"/>
      <c r="G501" s="105"/>
      <c r="H501" s="105"/>
      <c r="I501" s="104"/>
      <c r="J501" s="104"/>
      <c r="K501" s="106"/>
      <c r="L501" s="107"/>
      <c r="M501" s="104"/>
      <c r="N501" s="104"/>
      <c r="O501" s="104"/>
      <c r="P501" s="104"/>
      <c r="Q501" s="104"/>
      <c r="R501" s="104"/>
      <c r="S501" s="104"/>
      <c r="T501" s="104"/>
      <c r="U501" s="104"/>
      <c r="V501" s="104"/>
      <c r="W501" s="104"/>
      <c r="X501" s="104"/>
      <c r="Y501" s="104"/>
      <c r="Z501" s="104"/>
    </row>
    <row r="502" spans="1:26" ht="15.75" customHeight="1">
      <c r="A502" s="104"/>
      <c r="B502" s="104"/>
      <c r="C502" s="193"/>
      <c r="D502" s="104"/>
      <c r="E502" s="105"/>
      <c r="F502" s="105"/>
      <c r="G502" s="105"/>
      <c r="H502" s="105"/>
      <c r="I502" s="104"/>
      <c r="J502" s="104"/>
      <c r="K502" s="106"/>
      <c r="L502" s="107"/>
      <c r="M502" s="104"/>
      <c r="N502" s="104"/>
      <c r="O502" s="104"/>
      <c r="P502" s="104"/>
      <c r="Q502" s="104"/>
      <c r="R502" s="104"/>
      <c r="S502" s="104"/>
      <c r="T502" s="104"/>
      <c r="U502" s="104"/>
      <c r="V502" s="104"/>
      <c r="W502" s="104"/>
      <c r="X502" s="104"/>
      <c r="Y502" s="104"/>
      <c r="Z502" s="104"/>
    </row>
    <row r="503" spans="1:26" ht="15.75" customHeight="1">
      <c r="A503" s="104"/>
      <c r="B503" s="104"/>
      <c r="C503" s="193"/>
      <c r="D503" s="104"/>
      <c r="E503" s="105"/>
      <c r="F503" s="105"/>
      <c r="G503" s="105"/>
      <c r="H503" s="105"/>
      <c r="I503" s="104"/>
      <c r="J503" s="104"/>
      <c r="K503" s="106"/>
      <c r="L503" s="107"/>
      <c r="M503" s="104"/>
      <c r="N503" s="104"/>
      <c r="O503" s="104"/>
      <c r="P503" s="104"/>
      <c r="Q503" s="104"/>
      <c r="R503" s="104"/>
      <c r="S503" s="104"/>
      <c r="T503" s="104"/>
      <c r="U503" s="104"/>
      <c r="V503" s="104"/>
      <c r="W503" s="104"/>
      <c r="X503" s="104"/>
      <c r="Y503" s="104"/>
      <c r="Z503" s="104"/>
    </row>
    <row r="504" spans="1:26" ht="15.75" customHeight="1">
      <c r="A504" s="104"/>
      <c r="B504" s="104"/>
      <c r="C504" s="193"/>
      <c r="D504" s="104"/>
      <c r="E504" s="105"/>
      <c r="F504" s="105"/>
      <c r="G504" s="105"/>
      <c r="H504" s="105"/>
      <c r="I504" s="104"/>
      <c r="J504" s="104"/>
      <c r="K504" s="106"/>
      <c r="L504" s="107"/>
      <c r="M504" s="104"/>
      <c r="N504" s="104"/>
      <c r="O504" s="104"/>
      <c r="P504" s="104"/>
      <c r="Q504" s="104"/>
      <c r="R504" s="104"/>
      <c r="S504" s="104"/>
      <c r="T504" s="104"/>
      <c r="U504" s="104"/>
      <c r="V504" s="104"/>
      <c r="W504" s="104"/>
      <c r="X504" s="104"/>
      <c r="Y504" s="104"/>
      <c r="Z504" s="104"/>
    </row>
    <row r="505" spans="1:26" ht="15.75" customHeight="1">
      <c r="A505" s="104"/>
      <c r="B505" s="104"/>
      <c r="C505" s="193"/>
      <c r="D505" s="104"/>
      <c r="E505" s="105"/>
      <c r="F505" s="105"/>
      <c r="G505" s="105"/>
      <c r="H505" s="105"/>
      <c r="I505" s="104"/>
      <c r="J505" s="104"/>
      <c r="K505" s="106"/>
      <c r="L505" s="107"/>
      <c r="M505" s="104"/>
      <c r="N505" s="104"/>
      <c r="O505" s="104"/>
      <c r="P505" s="104"/>
      <c r="Q505" s="104"/>
      <c r="R505" s="104"/>
      <c r="S505" s="104"/>
      <c r="T505" s="104"/>
      <c r="U505" s="104"/>
      <c r="V505" s="104"/>
      <c r="W505" s="104"/>
      <c r="X505" s="104"/>
      <c r="Y505" s="104"/>
      <c r="Z505" s="104"/>
    </row>
    <row r="506" spans="1:26" ht="15.75" customHeight="1">
      <c r="A506" s="104"/>
      <c r="B506" s="104"/>
      <c r="C506" s="193"/>
      <c r="D506" s="104"/>
      <c r="E506" s="105"/>
      <c r="F506" s="105"/>
      <c r="G506" s="105"/>
      <c r="H506" s="105"/>
      <c r="I506" s="104"/>
      <c r="J506" s="104"/>
      <c r="K506" s="106"/>
      <c r="L506" s="107"/>
      <c r="M506" s="104"/>
      <c r="N506" s="104"/>
      <c r="O506" s="104"/>
      <c r="P506" s="104"/>
      <c r="Q506" s="104"/>
      <c r="R506" s="104"/>
      <c r="S506" s="104"/>
      <c r="T506" s="104"/>
      <c r="U506" s="104"/>
      <c r="V506" s="104"/>
      <c r="W506" s="104"/>
      <c r="X506" s="104"/>
      <c r="Y506" s="104"/>
      <c r="Z506" s="104"/>
    </row>
    <row r="507" spans="1:26" ht="15.75" customHeight="1">
      <c r="A507" s="104"/>
      <c r="B507" s="104"/>
      <c r="C507" s="193"/>
      <c r="D507" s="104"/>
      <c r="E507" s="105"/>
      <c r="F507" s="105"/>
      <c r="G507" s="105"/>
      <c r="H507" s="105"/>
      <c r="I507" s="104"/>
      <c r="J507" s="104"/>
      <c r="K507" s="106"/>
      <c r="L507" s="107"/>
      <c r="M507" s="104"/>
      <c r="N507" s="104"/>
      <c r="O507" s="104"/>
      <c r="P507" s="104"/>
      <c r="Q507" s="104"/>
      <c r="R507" s="104"/>
      <c r="S507" s="104"/>
      <c r="T507" s="104"/>
      <c r="U507" s="104"/>
      <c r="V507" s="104"/>
      <c r="W507" s="104"/>
      <c r="X507" s="104"/>
      <c r="Y507" s="104"/>
      <c r="Z507" s="104"/>
    </row>
    <row r="508" spans="1:26" ht="15.75" customHeight="1">
      <c r="A508" s="104"/>
      <c r="B508" s="104"/>
      <c r="C508" s="193"/>
      <c r="D508" s="104"/>
      <c r="E508" s="105"/>
      <c r="F508" s="105"/>
      <c r="G508" s="105"/>
      <c r="H508" s="105"/>
      <c r="I508" s="104"/>
      <c r="J508" s="104"/>
      <c r="K508" s="106"/>
      <c r="L508" s="107"/>
      <c r="M508" s="104"/>
      <c r="N508" s="104"/>
      <c r="O508" s="104"/>
      <c r="P508" s="104"/>
      <c r="Q508" s="104"/>
      <c r="R508" s="104"/>
      <c r="S508" s="104"/>
      <c r="T508" s="104"/>
      <c r="U508" s="104"/>
      <c r="V508" s="104"/>
      <c r="W508" s="104"/>
      <c r="X508" s="104"/>
      <c r="Y508" s="104"/>
      <c r="Z508" s="104"/>
    </row>
    <row r="509" spans="1:26" ht="15.75" customHeight="1">
      <c r="A509" s="104"/>
      <c r="B509" s="104"/>
      <c r="C509" s="193"/>
      <c r="D509" s="104"/>
      <c r="E509" s="105"/>
      <c r="F509" s="105"/>
      <c r="G509" s="105"/>
      <c r="H509" s="105"/>
      <c r="I509" s="104"/>
      <c r="J509" s="104"/>
      <c r="K509" s="106"/>
      <c r="L509" s="107"/>
      <c r="M509" s="104"/>
      <c r="N509" s="104"/>
      <c r="O509" s="104"/>
      <c r="P509" s="104"/>
      <c r="Q509" s="104"/>
      <c r="R509" s="104"/>
      <c r="S509" s="104"/>
      <c r="T509" s="104"/>
      <c r="U509" s="104"/>
      <c r="V509" s="104"/>
      <c r="W509" s="104"/>
      <c r="X509" s="104"/>
      <c r="Y509" s="104"/>
      <c r="Z509" s="104"/>
    </row>
    <row r="510" spans="1:26" ht="15.75" customHeight="1">
      <c r="A510" s="104"/>
      <c r="B510" s="104"/>
      <c r="C510" s="193"/>
      <c r="D510" s="104"/>
      <c r="E510" s="105"/>
      <c r="F510" s="105"/>
      <c r="G510" s="105"/>
      <c r="H510" s="105"/>
      <c r="I510" s="104"/>
      <c r="J510" s="104"/>
      <c r="K510" s="106"/>
      <c r="L510" s="107"/>
      <c r="M510" s="104"/>
      <c r="N510" s="104"/>
      <c r="O510" s="104"/>
      <c r="P510" s="104"/>
      <c r="Q510" s="104"/>
      <c r="R510" s="104"/>
      <c r="S510" s="104"/>
      <c r="T510" s="104"/>
      <c r="U510" s="104"/>
      <c r="V510" s="104"/>
      <c r="W510" s="104"/>
      <c r="X510" s="104"/>
      <c r="Y510" s="104"/>
      <c r="Z510" s="104"/>
    </row>
    <row r="511" spans="1:26" ht="15.75" customHeight="1">
      <c r="A511" s="104"/>
      <c r="B511" s="104"/>
      <c r="C511" s="193"/>
      <c r="D511" s="104"/>
      <c r="E511" s="105"/>
      <c r="F511" s="105"/>
      <c r="G511" s="105"/>
      <c r="H511" s="105"/>
      <c r="I511" s="104"/>
      <c r="J511" s="104"/>
      <c r="K511" s="106"/>
      <c r="L511" s="107"/>
      <c r="M511" s="104"/>
      <c r="N511" s="104"/>
      <c r="O511" s="104"/>
      <c r="P511" s="104"/>
      <c r="Q511" s="104"/>
      <c r="R511" s="104"/>
      <c r="S511" s="104"/>
      <c r="T511" s="104"/>
      <c r="U511" s="104"/>
      <c r="V511" s="104"/>
      <c r="W511" s="104"/>
      <c r="X511" s="104"/>
      <c r="Y511" s="104"/>
      <c r="Z511" s="104"/>
    </row>
    <row r="512" spans="1:26" ht="15.75" customHeight="1">
      <c r="A512" s="104"/>
      <c r="B512" s="104"/>
      <c r="C512" s="193"/>
      <c r="D512" s="104"/>
      <c r="E512" s="105"/>
      <c r="F512" s="105"/>
      <c r="G512" s="105"/>
      <c r="H512" s="105"/>
      <c r="I512" s="104"/>
      <c r="J512" s="104"/>
      <c r="K512" s="106"/>
      <c r="L512" s="107"/>
      <c r="M512" s="104"/>
      <c r="N512" s="104"/>
      <c r="O512" s="104"/>
      <c r="P512" s="104"/>
      <c r="Q512" s="104"/>
      <c r="R512" s="104"/>
      <c r="S512" s="104"/>
      <c r="T512" s="104"/>
      <c r="U512" s="104"/>
      <c r="V512" s="104"/>
      <c r="W512" s="104"/>
      <c r="X512" s="104"/>
      <c r="Y512" s="104"/>
      <c r="Z512" s="104"/>
    </row>
    <row r="513" spans="1:26" ht="15.75" customHeight="1">
      <c r="A513" s="104"/>
      <c r="B513" s="104"/>
      <c r="C513" s="193"/>
      <c r="D513" s="104"/>
      <c r="E513" s="105"/>
      <c r="F513" s="105"/>
      <c r="G513" s="105"/>
      <c r="H513" s="105"/>
      <c r="I513" s="104"/>
      <c r="J513" s="104"/>
      <c r="K513" s="106"/>
      <c r="L513" s="107"/>
      <c r="M513" s="104"/>
      <c r="N513" s="104"/>
      <c r="O513" s="104"/>
      <c r="P513" s="104"/>
      <c r="Q513" s="104"/>
      <c r="R513" s="104"/>
      <c r="S513" s="104"/>
      <c r="T513" s="104"/>
      <c r="U513" s="104"/>
      <c r="V513" s="104"/>
      <c r="W513" s="104"/>
      <c r="X513" s="104"/>
      <c r="Y513" s="104"/>
      <c r="Z513" s="104"/>
    </row>
    <row r="514" spans="1:26" ht="15.75" customHeight="1">
      <c r="A514" s="104"/>
      <c r="B514" s="104"/>
      <c r="C514" s="193"/>
      <c r="D514" s="104"/>
      <c r="E514" s="105"/>
      <c r="F514" s="105"/>
      <c r="G514" s="105"/>
      <c r="H514" s="105"/>
      <c r="I514" s="104"/>
      <c r="J514" s="104"/>
      <c r="K514" s="106"/>
      <c r="L514" s="107"/>
      <c r="M514" s="104"/>
      <c r="N514" s="104"/>
      <c r="O514" s="104"/>
      <c r="P514" s="104"/>
      <c r="Q514" s="104"/>
      <c r="R514" s="104"/>
      <c r="S514" s="104"/>
      <c r="T514" s="104"/>
      <c r="U514" s="104"/>
      <c r="V514" s="104"/>
      <c r="W514" s="104"/>
      <c r="X514" s="104"/>
      <c r="Y514" s="104"/>
      <c r="Z514" s="104"/>
    </row>
    <row r="515" spans="1:26" ht="15.75" customHeight="1">
      <c r="A515" s="104"/>
      <c r="B515" s="104"/>
      <c r="C515" s="193"/>
      <c r="D515" s="104"/>
      <c r="E515" s="105"/>
      <c r="F515" s="105"/>
      <c r="G515" s="105"/>
      <c r="H515" s="105"/>
      <c r="I515" s="104"/>
      <c r="J515" s="104"/>
      <c r="K515" s="106"/>
      <c r="L515" s="107"/>
      <c r="M515" s="104"/>
      <c r="N515" s="104"/>
      <c r="O515" s="104"/>
      <c r="P515" s="104"/>
      <c r="Q515" s="104"/>
      <c r="R515" s="104"/>
      <c r="S515" s="104"/>
      <c r="T515" s="104"/>
      <c r="U515" s="104"/>
      <c r="V515" s="104"/>
      <c r="W515" s="104"/>
      <c r="X515" s="104"/>
      <c r="Y515" s="104"/>
      <c r="Z515" s="104"/>
    </row>
    <row r="516" spans="1:26" ht="15.75" customHeight="1">
      <c r="A516" s="104"/>
      <c r="B516" s="104"/>
      <c r="C516" s="193"/>
      <c r="D516" s="104"/>
      <c r="E516" s="105"/>
      <c r="F516" s="105"/>
      <c r="G516" s="105"/>
      <c r="H516" s="105"/>
      <c r="I516" s="104"/>
      <c r="J516" s="104"/>
      <c r="K516" s="106"/>
      <c r="L516" s="107"/>
      <c r="M516" s="104"/>
      <c r="N516" s="104"/>
      <c r="O516" s="104"/>
      <c r="P516" s="104"/>
      <c r="Q516" s="104"/>
      <c r="R516" s="104"/>
      <c r="S516" s="104"/>
      <c r="T516" s="104"/>
      <c r="U516" s="104"/>
      <c r="V516" s="104"/>
      <c r="W516" s="104"/>
      <c r="X516" s="104"/>
      <c r="Y516" s="104"/>
      <c r="Z516" s="104"/>
    </row>
    <row r="517" spans="1:26" ht="15.75" customHeight="1">
      <c r="A517" s="104"/>
      <c r="B517" s="104"/>
      <c r="C517" s="193"/>
      <c r="D517" s="104"/>
      <c r="E517" s="105"/>
      <c r="F517" s="105"/>
      <c r="G517" s="105"/>
      <c r="H517" s="105"/>
      <c r="I517" s="104"/>
      <c r="J517" s="104"/>
      <c r="K517" s="106"/>
      <c r="L517" s="107"/>
      <c r="M517" s="104"/>
      <c r="N517" s="104"/>
      <c r="O517" s="104"/>
      <c r="P517" s="104"/>
      <c r="Q517" s="104"/>
      <c r="R517" s="104"/>
      <c r="S517" s="104"/>
      <c r="T517" s="104"/>
      <c r="U517" s="104"/>
      <c r="V517" s="104"/>
      <c r="W517" s="104"/>
      <c r="X517" s="104"/>
      <c r="Y517" s="104"/>
      <c r="Z517" s="104"/>
    </row>
    <row r="518" spans="1:26" ht="15.75" customHeight="1">
      <c r="A518" s="104"/>
      <c r="B518" s="104"/>
      <c r="C518" s="193"/>
      <c r="D518" s="104"/>
      <c r="E518" s="105"/>
      <c r="F518" s="105"/>
      <c r="G518" s="105"/>
      <c r="H518" s="105"/>
      <c r="I518" s="104"/>
      <c r="J518" s="104"/>
      <c r="K518" s="106"/>
      <c r="L518" s="107"/>
      <c r="M518" s="104"/>
      <c r="N518" s="104"/>
      <c r="O518" s="104"/>
      <c r="P518" s="104"/>
      <c r="Q518" s="104"/>
      <c r="R518" s="104"/>
      <c r="S518" s="104"/>
      <c r="T518" s="104"/>
      <c r="U518" s="104"/>
      <c r="V518" s="104"/>
      <c r="W518" s="104"/>
      <c r="X518" s="104"/>
      <c r="Y518" s="104"/>
      <c r="Z518" s="104"/>
    </row>
    <row r="519" spans="1:26" ht="15.75" customHeight="1">
      <c r="A519" s="104"/>
      <c r="B519" s="104"/>
      <c r="C519" s="193"/>
      <c r="D519" s="104"/>
      <c r="E519" s="105"/>
      <c r="F519" s="105"/>
      <c r="G519" s="105"/>
      <c r="H519" s="105"/>
      <c r="I519" s="104"/>
      <c r="J519" s="104"/>
      <c r="K519" s="106"/>
      <c r="L519" s="107"/>
      <c r="M519" s="104"/>
      <c r="N519" s="104"/>
      <c r="O519" s="104"/>
      <c r="P519" s="104"/>
      <c r="Q519" s="104"/>
      <c r="R519" s="104"/>
      <c r="S519" s="104"/>
      <c r="T519" s="104"/>
      <c r="U519" s="104"/>
      <c r="V519" s="104"/>
      <c r="W519" s="104"/>
      <c r="X519" s="104"/>
      <c r="Y519" s="104"/>
      <c r="Z519" s="104"/>
    </row>
    <row r="520" spans="1:26" ht="15.75" customHeight="1">
      <c r="A520" s="104"/>
      <c r="B520" s="104"/>
      <c r="C520" s="193"/>
      <c r="D520" s="104"/>
      <c r="E520" s="105"/>
      <c r="F520" s="105"/>
      <c r="G520" s="105"/>
      <c r="H520" s="105"/>
      <c r="I520" s="104"/>
      <c r="J520" s="104"/>
      <c r="K520" s="106"/>
      <c r="L520" s="107"/>
      <c r="M520" s="104"/>
      <c r="N520" s="104"/>
      <c r="O520" s="104"/>
      <c r="P520" s="104"/>
      <c r="Q520" s="104"/>
      <c r="R520" s="104"/>
      <c r="S520" s="104"/>
      <c r="T520" s="104"/>
      <c r="U520" s="104"/>
      <c r="V520" s="104"/>
      <c r="W520" s="104"/>
      <c r="X520" s="104"/>
      <c r="Y520" s="104"/>
      <c r="Z520" s="104"/>
    </row>
    <row r="521" spans="1:26" ht="15.75" customHeight="1">
      <c r="A521" s="104"/>
      <c r="B521" s="104"/>
      <c r="C521" s="193"/>
      <c r="D521" s="104"/>
      <c r="E521" s="105"/>
      <c r="F521" s="105"/>
      <c r="G521" s="105"/>
      <c r="H521" s="105"/>
      <c r="I521" s="104"/>
      <c r="J521" s="104"/>
      <c r="K521" s="106"/>
      <c r="L521" s="107"/>
      <c r="M521" s="104"/>
      <c r="N521" s="104"/>
      <c r="O521" s="104"/>
      <c r="P521" s="104"/>
      <c r="Q521" s="104"/>
      <c r="R521" s="104"/>
      <c r="S521" s="104"/>
      <c r="T521" s="104"/>
      <c r="U521" s="104"/>
      <c r="V521" s="104"/>
      <c r="W521" s="104"/>
      <c r="X521" s="104"/>
      <c r="Y521" s="104"/>
      <c r="Z521" s="104"/>
    </row>
    <row r="522" spans="1:26" ht="15.75" customHeight="1">
      <c r="A522" s="104"/>
      <c r="B522" s="104"/>
      <c r="C522" s="193"/>
      <c r="D522" s="104"/>
      <c r="E522" s="105"/>
      <c r="F522" s="105"/>
      <c r="G522" s="105"/>
      <c r="H522" s="105"/>
      <c r="I522" s="104"/>
      <c r="J522" s="104"/>
      <c r="K522" s="106"/>
      <c r="L522" s="107"/>
      <c r="M522" s="104"/>
      <c r="N522" s="104"/>
      <c r="O522" s="104"/>
      <c r="P522" s="104"/>
      <c r="Q522" s="104"/>
      <c r="R522" s="104"/>
      <c r="S522" s="104"/>
      <c r="T522" s="104"/>
      <c r="U522" s="104"/>
      <c r="V522" s="104"/>
      <c r="W522" s="104"/>
      <c r="X522" s="104"/>
      <c r="Y522" s="104"/>
      <c r="Z522" s="104"/>
    </row>
    <row r="523" spans="1:26" ht="15.75" customHeight="1">
      <c r="A523" s="104"/>
      <c r="B523" s="104"/>
      <c r="C523" s="193"/>
      <c r="D523" s="104"/>
      <c r="E523" s="105"/>
      <c r="F523" s="105"/>
      <c r="G523" s="105"/>
      <c r="H523" s="105"/>
      <c r="I523" s="104"/>
      <c r="J523" s="104"/>
      <c r="K523" s="106"/>
      <c r="L523" s="107"/>
      <c r="M523" s="104"/>
      <c r="N523" s="104"/>
      <c r="O523" s="104"/>
      <c r="P523" s="104"/>
      <c r="Q523" s="104"/>
      <c r="R523" s="104"/>
      <c r="S523" s="104"/>
      <c r="T523" s="104"/>
      <c r="U523" s="104"/>
      <c r="V523" s="104"/>
      <c r="W523" s="104"/>
      <c r="X523" s="104"/>
      <c r="Y523" s="104"/>
      <c r="Z523" s="104"/>
    </row>
    <row r="524" spans="1:26" ht="15.75" customHeight="1">
      <c r="A524" s="104"/>
      <c r="B524" s="104"/>
      <c r="C524" s="193"/>
      <c r="D524" s="104"/>
      <c r="E524" s="105"/>
      <c r="F524" s="105"/>
      <c r="G524" s="105"/>
      <c r="H524" s="105"/>
      <c r="I524" s="104"/>
      <c r="J524" s="104"/>
      <c r="K524" s="106"/>
      <c r="L524" s="107"/>
      <c r="M524" s="104"/>
      <c r="N524" s="104"/>
      <c r="O524" s="104"/>
      <c r="P524" s="104"/>
      <c r="Q524" s="104"/>
      <c r="R524" s="104"/>
      <c r="S524" s="104"/>
      <c r="T524" s="104"/>
      <c r="U524" s="104"/>
      <c r="V524" s="104"/>
      <c r="W524" s="104"/>
      <c r="X524" s="104"/>
      <c r="Y524" s="104"/>
      <c r="Z524" s="104"/>
    </row>
    <row r="525" spans="1:26" ht="15.75" customHeight="1">
      <c r="A525" s="104"/>
      <c r="B525" s="104"/>
      <c r="C525" s="193"/>
      <c r="D525" s="104"/>
      <c r="E525" s="105"/>
      <c r="F525" s="105"/>
      <c r="G525" s="105"/>
      <c r="H525" s="105"/>
      <c r="I525" s="104"/>
      <c r="J525" s="104"/>
      <c r="K525" s="106"/>
      <c r="L525" s="107"/>
      <c r="M525" s="104"/>
      <c r="N525" s="104"/>
      <c r="O525" s="104"/>
      <c r="P525" s="104"/>
      <c r="Q525" s="104"/>
      <c r="R525" s="104"/>
      <c r="S525" s="104"/>
      <c r="T525" s="104"/>
      <c r="U525" s="104"/>
      <c r="V525" s="104"/>
      <c r="W525" s="104"/>
      <c r="X525" s="104"/>
      <c r="Y525" s="104"/>
      <c r="Z525" s="104"/>
    </row>
    <row r="526" spans="1:26" ht="15.75" customHeight="1">
      <c r="A526" s="104"/>
      <c r="B526" s="104"/>
      <c r="C526" s="193"/>
      <c r="D526" s="104"/>
      <c r="E526" s="105"/>
      <c r="F526" s="105"/>
      <c r="G526" s="105"/>
      <c r="H526" s="105"/>
      <c r="I526" s="104"/>
      <c r="J526" s="104"/>
      <c r="K526" s="106"/>
      <c r="L526" s="107"/>
      <c r="M526" s="104"/>
      <c r="N526" s="104"/>
      <c r="O526" s="104"/>
      <c r="P526" s="104"/>
      <c r="Q526" s="104"/>
      <c r="R526" s="104"/>
      <c r="S526" s="104"/>
      <c r="T526" s="104"/>
      <c r="U526" s="104"/>
      <c r="V526" s="104"/>
      <c r="W526" s="104"/>
      <c r="X526" s="104"/>
      <c r="Y526" s="104"/>
      <c r="Z526" s="104"/>
    </row>
    <row r="527" spans="1:26" ht="15.75" customHeight="1">
      <c r="A527" s="104"/>
      <c r="B527" s="104"/>
      <c r="C527" s="193"/>
      <c r="D527" s="104"/>
      <c r="E527" s="105"/>
      <c r="F527" s="105"/>
      <c r="G527" s="105"/>
      <c r="H527" s="105"/>
      <c r="I527" s="104"/>
      <c r="J527" s="104"/>
      <c r="K527" s="106"/>
      <c r="L527" s="107"/>
      <c r="M527" s="104"/>
      <c r="N527" s="104"/>
      <c r="O527" s="104"/>
      <c r="P527" s="104"/>
      <c r="Q527" s="104"/>
      <c r="R527" s="104"/>
      <c r="S527" s="104"/>
      <c r="T527" s="104"/>
      <c r="U527" s="104"/>
      <c r="V527" s="104"/>
      <c r="W527" s="104"/>
      <c r="X527" s="104"/>
      <c r="Y527" s="104"/>
      <c r="Z527" s="104"/>
    </row>
    <row r="528" spans="1:26" ht="15.75" customHeight="1">
      <c r="A528" s="104"/>
      <c r="B528" s="104"/>
      <c r="C528" s="193"/>
      <c r="D528" s="104"/>
      <c r="E528" s="105"/>
      <c r="F528" s="105"/>
      <c r="G528" s="105"/>
      <c r="H528" s="105"/>
      <c r="I528" s="104"/>
      <c r="J528" s="104"/>
      <c r="K528" s="106"/>
      <c r="L528" s="107"/>
      <c r="M528" s="104"/>
      <c r="N528" s="104"/>
      <c r="O528" s="104"/>
      <c r="P528" s="104"/>
      <c r="Q528" s="104"/>
      <c r="R528" s="104"/>
      <c r="S528" s="104"/>
      <c r="T528" s="104"/>
      <c r="U528" s="104"/>
      <c r="V528" s="104"/>
      <c r="W528" s="104"/>
      <c r="X528" s="104"/>
      <c r="Y528" s="104"/>
      <c r="Z528" s="104"/>
    </row>
    <row r="529" spans="1:26" ht="15.75" customHeight="1">
      <c r="A529" s="104"/>
      <c r="B529" s="104"/>
      <c r="C529" s="193"/>
      <c r="D529" s="104"/>
      <c r="E529" s="105"/>
      <c r="F529" s="105"/>
      <c r="G529" s="105"/>
      <c r="H529" s="105"/>
      <c r="I529" s="104"/>
      <c r="J529" s="104"/>
      <c r="K529" s="106"/>
      <c r="L529" s="107"/>
      <c r="M529" s="104"/>
      <c r="N529" s="104"/>
      <c r="O529" s="104"/>
      <c r="P529" s="104"/>
      <c r="Q529" s="104"/>
      <c r="R529" s="104"/>
      <c r="S529" s="104"/>
      <c r="T529" s="104"/>
      <c r="U529" s="104"/>
      <c r="V529" s="104"/>
      <c r="W529" s="104"/>
      <c r="X529" s="104"/>
      <c r="Y529" s="104"/>
      <c r="Z529" s="104"/>
    </row>
    <row r="530" spans="1:26" ht="15.75" customHeight="1">
      <c r="A530" s="104"/>
      <c r="B530" s="104"/>
      <c r="C530" s="193"/>
      <c r="D530" s="104"/>
      <c r="E530" s="105"/>
      <c r="F530" s="105"/>
      <c r="G530" s="105"/>
      <c r="H530" s="105"/>
      <c r="I530" s="104"/>
      <c r="J530" s="104"/>
      <c r="K530" s="106"/>
      <c r="L530" s="107"/>
      <c r="M530" s="104"/>
      <c r="N530" s="104"/>
      <c r="O530" s="104"/>
      <c r="P530" s="104"/>
      <c r="Q530" s="104"/>
      <c r="R530" s="104"/>
      <c r="S530" s="104"/>
      <c r="T530" s="104"/>
      <c r="U530" s="104"/>
      <c r="V530" s="104"/>
      <c r="W530" s="104"/>
      <c r="X530" s="104"/>
      <c r="Y530" s="104"/>
      <c r="Z530" s="104"/>
    </row>
    <row r="531" spans="1:26" ht="15.75" customHeight="1">
      <c r="A531" s="104"/>
      <c r="B531" s="104"/>
      <c r="C531" s="193"/>
      <c r="D531" s="104"/>
      <c r="E531" s="105"/>
      <c r="F531" s="105"/>
      <c r="G531" s="105"/>
      <c r="H531" s="105"/>
      <c r="I531" s="104"/>
      <c r="J531" s="104"/>
      <c r="K531" s="106"/>
      <c r="L531" s="107"/>
      <c r="M531" s="104"/>
      <c r="N531" s="104"/>
      <c r="O531" s="104"/>
      <c r="P531" s="104"/>
      <c r="Q531" s="104"/>
      <c r="R531" s="104"/>
      <c r="S531" s="104"/>
      <c r="T531" s="104"/>
      <c r="U531" s="104"/>
      <c r="V531" s="104"/>
      <c r="W531" s="104"/>
      <c r="X531" s="104"/>
      <c r="Y531" s="104"/>
      <c r="Z531" s="104"/>
    </row>
    <row r="532" spans="1:26" ht="15.75" customHeight="1">
      <c r="A532" s="104"/>
      <c r="B532" s="104"/>
      <c r="C532" s="193"/>
      <c r="D532" s="104"/>
      <c r="E532" s="105"/>
      <c r="F532" s="105"/>
      <c r="G532" s="105"/>
      <c r="H532" s="105"/>
      <c r="I532" s="104"/>
      <c r="J532" s="104"/>
      <c r="K532" s="106"/>
      <c r="L532" s="107"/>
      <c r="M532" s="104"/>
      <c r="N532" s="104"/>
      <c r="O532" s="104"/>
      <c r="P532" s="104"/>
      <c r="Q532" s="104"/>
      <c r="R532" s="104"/>
      <c r="S532" s="104"/>
      <c r="T532" s="104"/>
      <c r="U532" s="104"/>
      <c r="V532" s="104"/>
      <c r="W532" s="104"/>
      <c r="X532" s="104"/>
      <c r="Y532" s="104"/>
      <c r="Z532" s="104"/>
    </row>
    <row r="533" spans="1:26" ht="15.75" customHeight="1">
      <c r="A533" s="104"/>
      <c r="B533" s="104"/>
      <c r="C533" s="193"/>
      <c r="D533" s="104"/>
      <c r="E533" s="105"/>
      <c r="F533" s="105"/>
      <c r="G533" s="105"/>
      <c r="H533" s="105"/>
      <c r="I533" s="104"/>
      <c r="J533" s="104"/>
      <c r="K533" s="106"/>
      <c r="L533" s="107"/>
      <c r="M533" s="104"/>
      <c r="N533" s="104"/>
      <c r="O533" s="104"/>
      <c r="P533" s="104"/>
      <c r="Q533" s="104"/>
      <c r="R533" s="104"/>
      <c r="S533" s="104"/>
      <c r="T533" s="104"/>
      <c r="U533" s="104"/>
      <c r="V533" s="104"/>
      <c r="W533" s="104"/>
      <c r="X533" s="104"/>
      <c r="Y533" s="104"/>
      <c r="Z533" s="104"/>
    </row>
    <row r="534" spans="1:26" ht="15.75" customHeight="1">
      <c r="A534" s="104"/>
      <c r="B534" s="104"/>
      <c r="C534" s="193"/>
      <c r="D534" s="104"/>
      <c r="E534" s="105"/>
      <c r="F534" s="105"/>
      <c r="G534" s="105"/>
      <c r="H534" s="105"/>
      <c r="I534" s="104"/>
      <c r="J534" s="104"/>
      <c r="K534" s="106"/>
      <c r="L534" s="107"/>
      <c r="M534" s="104"/>
      <c r="N534" s="104"/>
      <c r="O534" s="104"/>
      <c r="P534" s="104"/>
      <c r="Q534" s="104"/>
      <c r="R534" s="104"/>
      <c r="S534" s="104"/>
      <c r="T534" s="104"/>
      <c r="U534" s="104"/>
      <c r="V534" s="104"/>
      <c r="W534" s="104"/>
      <c r="X534" s="104"/>
      <c r="Y534" s="104"/>
      <c r="Z534" s="104"/>
    </row>
    <row r="535" spans="1:26" ht="15.75" customHeight="1">
      <c r="A535" s="104"/>
      <c r="B535" s="104"/>
      <c r="C535" s="193"/>
      <c r="D535" s="104"/>
      <c r="E535" s="105"/>
      <c r="F535" s="105"/>
      <c r="G535" s="105"/>
      <c r="H535" s="105"/>
      <c r="I535" s="104"/>
      <c r="J535" s="104"/>
      <c r="K535" s="106"/>
      <c r="L535" s="107"/>
      <c r="M535" s="104"/>
      <c r="N535" s="104"/>
      <c r="O535" s="104"/>
      <c r="P535" s="104"/>
      <c r="Q535" s="104"/>
      <c r="R535" s="104"/>
      <c r="S535" s="104"/>
      <c r="T535" s="104"/>
      <c r="U535" s="104"/>
      <c r="V535" s="104"/>
      <c r="W535" s="104"/>
      <c r="X535" s="104"/>
      <c r="Y535" s="104"/>
      <c r="Z535" s="104"/>
    </row>
    <row r="536" spans="1:26" ht="15.75" customHeight="1">
      <c r="A536" s="104"/>
      <c r="B536" s="104"/>
      <c r="C536" s="193"/>
      <c r="D536" s="104"/>
      <c r="E536" s="105"/>
      <c r="F536" s="105"/>
      <c r="G536" s="105"/>
      <c r="H536" s="105"/>
      <c r="I536" s="104"/>
      <c r="J536" s="104"/>
      <c r="K536" s="106"/>
      <c r="L536" s="107"/>
      <c r="M536" s="104"/>
      <c r="N536" s="104"/>
      <c r="O536" s="104"/>
      <c r="P536" s="104"/>
      <c r="Q536" s="104"/>
      <c r="R536" s="104"/>
      <c r="S536" s="104"/>
      <c r="T536" s="104"/>
      <c r="U536" s="104"/>
      <c r="V536" s="104"/>
      <c r="W536" s="104"/>
      <c r="X536" s="104"/>
      <c r="Y536" s="104"/>
      <c r="Z536" s="104"/>
    </row>
    <row r="537" spans="1:26" ht="15.75" customHeight="1">
      <c r="A537" s="104"/>
      <c r="B537" s="104"/>
      <c r="C537" s="193"/>
      <c r="D537" s="104"/>
      <c r="E537" s="105"/>
      <c r="F537" s="105"/>
      <c r="G537" s="105"/>
      <c r="H537" s="105"/>
      <c r="I537" s="104"/>
      <c r="J537" s="104"/>
      <c r="K537" s="106"/>
      <c r="L537" s="107"/>
      <c r="M537" s="104"/>
      <c r="N537" s="104"/>
      <c r="O537" s="104"/>
      <c r="P537" s="104"/>
      <c r="Q537" s="104"/>
      <c r="R537" s="104"/>
      <c r="S537" s="104"/>
      <c r="T537" s="104"/>
      <c r="U537" s="104"/>
      <c r="V537" s="104"/>
      <c r="W537" s="104"/>
      <c r="X537" s="104"/>
      <c r="Y537" s="104"/>
      <c r="Z537" s="104"/>
    </row>
    <row r="538" spans="1:26" ht="15.75" customHeight="1">
      <c r="A538" s="104"/>
      <c r="B538" s="104"/>
      <c r="C538" s="193"/>
      <c r="D538" s="104"/>
      <c r="E538" s="105"/>
      <c r="F538" s="105"/>
      <c r="G538" s="105"/>
      <c r="H538" s="105"/>
      <c r="I538" s="104"/>
      <c r="J538" s="104"/>
      <c r="K538" s="106"/>
      <c r="L538" s="107"/>
      <c r="M538" s="104"/>
      <c r="N538" s="104"/>
      <c r="O538" s="104"/>
      <c r="P538" s="104"/>
      <c r="Q538" s="104"/>
      <c r="R538" s="104"/>
      <c r="S538" s="104"/>
      <c r="T538" s="104"/>
      <c r="U538" s="104"/>
      <c r="V538" s="104"/>
      <c r="W538" s="104"/>
      <c r="X538" s="104"/>
      <c r="Y538" s="104"/>
      <c r="Z538" s="104"/>
    </row>
    <row r="539" spans="1:26" ht="15.75" customHeight="1">
      <c r="A539" s="104"/>
      <c r="B539" s="104"/>
      <c r="C539" s="193"/>
      <c r="D539" s="104"/>
      <c r="E539" s="105"/>
      <c r="F539" s="105"/>
      <c r="G539" s="105"/>
      <c r="H539" s="105"/>
      <c r="I539" s="104"/>
      <c r="J539" s="104"/>
      <c r="K539" s="106"/>
      <c r="L539" s="107"/>
      <c r="M539" s="104"/>
      <c r="N539" s="104"/>
      <c r="O539" s="104"/>
      <c r="P539" s="104"/>
      <c r="Q539" s="104"/>
      <c r="R539" s="104"/>
      <c r="S539" s="104"/>
      <c r="T539" s="104"/>
      <c r="U539" s="104"/>
      <c r="V539" s="104"/>
      <c r="W539" s="104"/>
      <c r="X539" s="104"/>
      <c r="Y539" s="104"/>
      <c r="Z539" s="104"/>
    </row>
    <row r="540" spans="1:26" ht="15.75" customHeight="1">
      <c r="A540" s="104"/>
      <c r="B540" s="104"/>
      <c r="C540" s="193"/>
      <c r="D540" s="104"/>
      <c r="E540" s="105"/>
      <c r="F540" s="105"/>
      <c r="G540" s="105"/>
      <c r="H540" s="105"/>
      <c r="I540" s="104"/>
      <c r="J540" s="104"/>
      <c r="K540" s="106"/>
      <c r="L540" s="107"/>
      <c r="M540" s="104"/>
      <c r="N540" s="104"/>
      <c r="O540" s="104"/>
      <c r="P540" s="104"/>
      <c r="Q540" s="104"/>
      <c r="R540" s="104"/>
      <c r="S540" s="104"/>
      <c r="T540" s="104"/>
      <c r="U540" s="104"/>
      <c r="V540" s="104"/>
      <c r="W540" s="104"/>
      <c r="X540" s="104"/>
      <c r="Y540" s="104"/>
      <c r="Z540" s="104"/>
    </row>
    <row r="541" spans="1:26" ht="15.75" customHeight="1">
      <c r="A541" s="104"/>
      <c r="B541" s="104"/>
      <c r="C541" s="193"/>
      <c r="D541" s="104"/>
      <c r="E541" s="105"/>
      <c r="F541" s="105"/>
      <c r="G541" s="105"/>
      <c r="H541" s="105"/>
      <c r="I541" s="104"/>
      <c r="J541" s="104"/>
      <c r="K541" s="106"/>
      <c r="L541" s="107"/>
      <c r="M541" s="104"/>
      <c r="N541" s="104"/>
      <c r="O541" s="104"/>
      <c r="P541" s="104"/>
      <c r="Q541" s="104"/>
      <c r="R541" s="104"/>
      <c r="S541" s="104"/>
      <c r="T541" s="104"/>
      <c r="U541" s="104"/>
      <c r="V541" s="104"/>
      <c r="W541" s="104"/>
      <c r="X541" s="104"/>
      <c r="Y541" s="104"/>
      <c r="Z541" s="104"/>
    </row>
    <row r="542" spans="1:26" ht="15.75" customHeight="1">
      <c r="A542" s="104"/>
      <c r="B542" s="104"/>
      <c r="C542" s="193"/>
      <c r="D542" s="104"/>
      <c r="E542" s="105"/>
      <c r="F542" s="105"/>
      <c r="G542" s="105"/>
      <c r="H542" s="105"/>
      <c r="I542" s="104"/>
      <c r="J542" s="104"/>
      <c r="K542" s="106"/>
      <c r="L542" s="107"/>
      <c r="M542" s="104"/>
      <c r="N542" s="104"/>
      <c r="O542" s="104"/>
      <c r="P542" s="104"/>
      <c r="Q542" s="104"/>
      <c r="R542" s="104"/>
      <c r="S542" s="104"/>
      <c r="T542" s="104"/>
      <c r="U542" s="104"/>
      <c r="V542" s="104"/>
      <c r="W542" s="104"/>
      <c r="X542" s="104"/>
      <c r="Y542" s="104"/>
      <c r="Z542" s="104"/>
    </row>
    <row r="543" spans="1:26" ht="15.75" customHeight="1">
      <c r="A543" s="104"/>
      <c r="B543" s="104"/>
      <c r="C543" s="193"/>
      <c r="D543" s="104"/>
      <c r="E543" s="105"/>
      <c r="F543" s="105"/>
      <c r="G543" s="105"/>
      <c r="H543" s="105"/>
      <c r="I543" s="104"/>
      <c r="J543" s="104"/>
      <c r="K543" s="106"/>
      <c r="L543" s="107"/>
      <c r="M543" s="104"/>
      <c r="N543" s="104"/>
      <c r="O543" s="104"/>
      <c r="P543" s="104"/>
      <c r="Q543" s="104"/>
      <c r="R543" s="104"/>
      <c r="S543" s="104"/>
      <c r="T543" s="104"/>
      <c r="U543" s="104"/>
      <c r="V543" s="104"/>
      <c r="W543" s="104"/>
      <c r="X543" s="104"/>
      <c r="Y543" s="104"/>
      <c r="Z543" s="104"/>
    </row>
    <row r="544" spans="1:26" ht="15.75" customHeight="1">
      <c r="A544" s="104"/>
      <c r="B544" s="104"/>
      <c r="C544" s="193"/>
      <c r="D544" s="104"/>
      <c r="E544" s="105"/>
      <c r="F544" s="105"/>
      <c r="G544" s="105"/>
      <c r="H544" s="105"/>
      <c r="I544" s="104"/>
      <c r="J544" s="104"/>
      <c r="K544" s="106"/>
      <c r="L544" s="107"/>
      <c r="M544" s="104"/>
      <c r="N544" s="104"/>
      <c r="O544" s="104"/>
      <c r="P544" s="104"/>
      <c r="Q544" s="104"/>
      <c r="R544" s="104"/>
      <c r="S544" s="104"/>
      <c r="T544" s="104"/>
      <c r="U544" s="104"/>
      <c r="V544" s="104"/>
      <c r="W544" s="104"/>
      <c r="X544" s="104"/>
      <c r="Y544" s="104"/>
      <c r="Z544" s="104"/>
    </row>
    <row r="545" spans="1:26" ht="15.75" customHeight="1">
      <c r="A545" s="104"/>
      <c r="B545" s="104"/>
      <c r="C545" s="193"/>
      <c r="D545" s="104"/>
      <c r="E545" s="105"/>
      <c r="F545" s="105"/>
      <c r="G545" s="105"/>
      <c r="H545" s="105"/>
      <c r="I545" s="104"/>
      <c r="J545" s="104"/>
      <c r="K545" s="106"/>
      <c r="L545" s="107"/>
      <c r="M545" s="104"/>
      <c r="N545" s="104"/>
      <c r="O545" s="104"/>
      <c r="P545" s="104"/>
      <c r="Q545" s="104"/>
      <c r="R545" s="104"/>
      <c r="S545" s="104"/>
      <c r="T545" s="104"/>
      <c r="U545" s="104"/>
      <c r="V545" s="104"/>
      <c r="W545" s="104"/>
      <c r="X545" s="104"/>
      <c r="Y545" s="104"/>
      <c r="Z545" s="104"/>
    </row>
    <row r="546" spans="1:26" ht="15.75" customHeight="1">
      <c r="A546" s="104"/>
      <c r="B546" s="104"/>
      <c r="C546" s="193"/>
      <c r="D546" s="104"/>
      <c r="E546" s="105"/>
      <c r="F546" s="105"/>
      <c r="G546" s="105"/>
      <c r="H546" s="105"/>
      <c r="I546" s="104"/>
      <c r="J546" s="104"/>
      <c r="K546" s="106"/>
      <c r="L546" s="107"/>
      <c r="M546" s="104"/>
      <c r="N546" s="104"/>
      <c r="O546" s="104"/>
      <c r="P546" s="104"/>
      <c r="Q546" s="104"/>
      <c r="R546" s="104"/>
      <c r="S546" s="104"/>
      <c r="T546" s="104"/>
      <c r="U546" s="104"/>
      <c r="V546" s="104"/>
      <c r="W546" s="104"/>
      <c r="X546" s="104"/>
      <c r="Y546" s="104"/>
      <c r="Z546" s="104"/>
    </row>
    <row r="547" spans="1:26" ht="15.75" customHeight="1">
      <c r="A547" s="104"/>
      <c r="B547" s="104"/>
      <c r="C547" s="193"/>
      <c r="D547" s="104"/>
      <c r="E547" s="105"/>
      <c r="F547" s="105"/>
      <c r="G547" s="105"/>
      <c r="H547" s="105"/>
      <c r="I547" s="104"/>
      <c r="J547" s="104"/>
      <c r="K547" s="106"/>
      <c r="L547" s="107"/>
      <c r="M547" s="104"/>
      <c r="N547" s="104"/>
      <c r="O547" s="104"/>
      <c r="P547" s="104"/>
      <c r="Q547" s="104"/>
      <c r="R547" s="104"/>
      <c r="S547" s="104"/>
      <c r="T547" s="104"/>
      <c r="U547" s="104"/>
      <c r="V547" s="104"/>
      <c r="W547" s="104"/>
      <c r="X547" s="104"/>
      <c r="Y547" s="104"/>
      <c r="Z547" s="104"/>
    </row>
    <row r="548" spans="1:26" ht="15.75" customHeight="1">
      <c r="A548" s="104"/>
      <c r="B548" s="104"/>
      <c r="C548" s="193"/>
      <c r="D548" s="104"/>
      <c r="E548" s="105"/>
      <c r="F548" s="105"/>
      <c r="G548" s="105"/>
      <c r="H548" s="105"/>
      <c r="I548" s="104"/>
      <c r="J548" s="104"/>
      <c r="K548" s="106"/>
      <c r="L548" s="107"/>
      <c r="M548" s="104"/>
      <c r="N548" s="104"/>
      <c r="O548" s="104"/>
      <c r="P548" s="104"/>
      <c r="Q548" s="104"/>
      <c r="R548" s="104"/>
      <c r="S548" s="104"/>
      <c r="T548" s="104"/>
      <c r="U548" s="104"/>
      <c r="V548" s="104"/>
      <c r="W548" s="104"/>
      <c r="X548" s="104"/>
      <c r="Y548" s="104"/>
      <c r="Z548" s="104"/>
    </row>
    <row r="549" spans="1:26" ht="15.75" customHeight="1">
      <c r="A549" s="104"/>
      <c r="B549" s="104"/>
      <c r="C549" s="193"/>
      <c r="D549" s="104"/>
      <c r="E549" s="105"/>
      <c r="F549" s="105"/>
      <c r="G549" s="105"/>
      <c r="H549" s="105"/>
      <c r="I549" s="104"/>
      <c r="J549" s="104"/>
      <c r="K549" s="106"/>
      <c r="L549" s="107"/>
      <c r="M549" s="104"/>
      <c r="N549" s="104"/>
      <c r="O549" s="104"/>
      <c r="P549" s="104"/>
      <c r="Q549" s="104"/>
      <c r="R549" s="104"/>
      <c r="S549" s="104"/>
      <c r="T549" s="104"/>
      <c r="U549" s="104"/>
      <c r="V549" s="104"/>
      <c r="W549" s="104"/>
      <c r="X549" s="104"/>
      <c r="Y549" s="104"/>
      <c r="Z549" s="104"/>
    </row>
    <row r="550" spans="1:26" ht="15.75" customHeight="1">
      <c r="A550" s="104"/>
      <c r="B550" s="104"/>
      <c r="C550" s="193"/>
      <c r="D550" s="104"/>
      <c r="E550" s="105"/>
      <c r="F550" s="105"/>
      <c r="G550" s="105"/>
      <c r="H550" s="105"/>
      <c r="I550" s="104"/>
      <c r="J550" s="104"/>
      <c r="K550" s="106"/>
      <c r="L550" s="107"/>
      <c r="M550" s="104"/>
      <c r="N550" s="104"/>
      <c r="O550" s="104"/>
      <c r="P550" s="104"/>
      <c r="Q550" s="104"/>
      <c r="R550" s="104"/>
      <c r="S550" s="104"/>
      <c r="T550" s="104"/>
      <c r="U550" s="104"/>
      <c r="V550" s="104"/>
      <c r="W550" s="104"/>
      <c r="X550" s="104"/>
      <c r="Y550" s="104"/>
      <c r="Z550" s="104"/>
    </row>
    <row r="551" spans="1:26" ht="15.75" customHeight="1">
      <c r="A551" s="104"/>
      <c r="B551" s="104"/>
      <c r="C551" s="193"/>
      <c r="D551" s="104"/>
      <c r="E551" s="105"/>
      <c r="F551" s="105"/>
      <c r="G551" s="105"/>
      <c r="H551" s="105"/>
      <c r="I551" s="104"/>
      <c r="J551" s="104"/>
      <c r="K551" s="106"/>
      <c r="L551" s="107"/>
      <c r="M551" s="104"/>
      <c r="N551" s="104"/>
      <c r="O551" s="104"/>
      <c r="P551" s="104"/>
      <c r="Q551" s="104"/>
      <c r="R551" s="104"/>
      <c r="S551" s="104"/>
      <c r="T551" s="104"/>
      <c r="U551" s="104"/>
      <c r="V551" s="104"/>
      <c r="W551" s="104"/>
      <c r="X551" s="104"/>
      <c r="Y551" s="104"/>
      <c r="Z551" s="104"/>
    </row>
    <row r="552" spans="1:26" ht="15.75" customHeight="1">
      <c r="A552" s="104"/>
      <c r="B552" s="104"/>
      <c r="C552" s="193"/>
      <c r="D552" s="104"/>
      <c r="E552" s="105"/>
      <c r="F552" s="105"/>
      <c r="G552" s="105"/>
      <c r="H552" s="105"/>
      <c r="I552" s="104"/>
      <c r="J552" s="104"/>
      <c r="K552" s="106"/>
      <c r="L552" s="107"/>
      <c r="M552" s="104"/>
      <c r="N552" s="104"/>
      <c r="O552" s="104"/>
      <c r="P552" s="104"/>
      <c r="Q552" s="104"/>
      <c r="R552" s="104"/>
      <c r="S552" s="104"/>
      <c r="T552" s="104"/>
      <c r="U552" s="104"/>
      <c r="V552" s="104"/>
      <c r="W552" s="104"/>
      <c r="X552" s="104"/>
      <c r="Y552" s="104"/>
      <c r="Z552" s="104"/>
    </row>
    <row r="553" spans="1:26" ht="15.75" customHeight="1">
      <c r="A553" s="104"/>
      <c r="B553" s="104"/>
      <c r="C553" s="193"/>
      <c r="D553" s="104"/>
      <c r="E553" s="105"/>
      <c r="F553" s="105"/>
      <c r="G553" s="105"/>
      <c r="H553" s="105"/>
      <c r="I553" s="104"/>
      <c r="J553" s="104"/>
      <c r="K553" s="106"/>
      <c r="L553" s="107"/>
      <c r="M553" s="104"/>
      <c r="N553" s="104"/>
      <c r="O553" s="104"/>
      <c r="P553" s="104"/>
      <c r="Q553" s="104"/>
      <c r="R553" s="104"/>
      <c r="S553" s="104"/>
      <c r="T553" s="104"/>
      <c r="U553" s="104"/>
      <c r="V553" s="104"/>
      <c r="W553" s="104"/>
      <c r="X553" s="104"/>
      <c r="Y553" s="104"/>
      <c r="Z553" s="104"/>
    </row>
    <row r="554" spans="1:26" ht="15.75" customHeight="1">
      <c r="A554" s="104"/>
      <c r="B554" s="104"/>
      <c r="C554" s="193"/>
      <c r="D554" s="104"/>
      <c r="E554" s="105"/>
      <c r="F554" s="105"/>
      <c r="G554" s="105"/>
      <c r="H554" s="105"/>
      <c r="I554" s="104"/>
      <c r="J554" s="104"/>
      <c r="K554" s="106"/>
      <c r="L554" s="107"/>
      <c r="M554" s="104"/>
      <c r="N554" s="104"/>
      <c r="O554" s="104"/>
      <c r="P554" s="104"/>
      <c r="Q554" s="104"/>
      <c r="R554" s="104"/>
      <c r="S554" s="104"/>
      <c r="T554" s="104"/>
      <c r="U554" s="104"/>
      <c r="V554" s="104"/>
      <c r="W554" s="104"/>
      <c r="X554" s="104"/>
      <c r="Y554" s="104"/>
      <c r="Z554" s="104"/>
    </row>
    <row r="555" spans="1:26" ht="15.75" customHeight="1">
      <c r="A555" s="104"/>
      <c r="B555" s="104"/>
      <c r="C555" s="193"/>
      <c r="D555" s="104"/>
      <c r="E555" s="105"/>
      <c r="F555" s="105"/>
      <c r="G555" s="105"/>
      <c r="H555" s="105"/>
      <c r="I555" s="104"/>
      <c r="J555" s="104"/>
      <c r="K555" s="106"/>
      <c r="L555" s="107"/>
      <c r="M555" s="104"/>
      <c r="N555" s="104"/>
      <c r="O555" s="104"/>
      <c r="P555" s="104"/>
      <c r="Q555" s="104"/>
      <c r="R555" s="104"/>
      <c r="S555" s="104"/>
      <c r="T555" s="104"/>
      <c r="U555" s="104"/>
      <c r="V555" s="104"/>
      <c r="W555" s="104"/>
      <c r="X555" s="104"/>
      <c r="Y555" s="104"/>
      <c r="Z555" s="104"/>
    </row>
    <row r="556" spans="1:26" ht="15.75" customHeight="1">
      <c r="A556" s="104"/>
      <c r="B556" s="104"/>
      <c r="C556" s="193"/>
      <c r="D556" s="104"/>
      <c r="E556" s="105"/>
      <c r="F556" s="105"/>
      <c r="G556" s="105"/>
      <c r="H556" s="105"/>
      <c r="I556" s="104"/>
      <c r="J556" s="104"/>
      <c r="K556" s="106"/>
      <c r="L556" s="107"/>
      <c r="M556" s="104"/>
      <c r="N556" s="104"/>
      <c r="O556" s="104"/>
      <c r="P556" s="104"/>
      <c r="Q556" s="104"/>
      <c r="R556" s="104"/>
      <c r="S556" s="104"/>
      <c r="T556" s="104"/>
      <c r="U556" s="104"/>
      <c r="V556" s="104"/>
      <c r="W556" s="104"/>
      <c r="X556" s="104"/>
      <c r="Y556" s="104"/>
      <c r="Z556" s="104"/>
    </row>
    <row r="557" spans="1:26" ht="15.75" customHeight="1">
      <c r="A557" s="104"/>
      <c r="B557" s="104"/>
      <c r="C557" s="193"/>
      <c r="D557" s="104"/>
      <c r="E557" s="105"/>
      <c r="F557" s="105"/>
      <c r="G557" s="105"/>
      <c r="H557" s="105"/>
      <c r="I557" s="104"/>
      <c r="J557" s="104"/>
      <c r="K557" s="106"/>
      <c r="L557" s="107"/>
      <c r="M557" s="104"/>
      <c r="N557" s="104"/>
      <c r="O557" s="104"/>
      <c r="P557" s="104"/>
      <c r="Q557" s="104"/>
      <c r="R557" s="104"/>
      <c r="S557" s="104"/>
      <c r="T557" s="104"/>
      <c r="U557" s="104"/>
      <c r="V557" s="104"/>
      <c r="W557" s="104"/>
      <c r="X557" s="104"/>
      <c r="Y557" s="104"/>
      <c r="Z557" s="104"/>
    </row>
    <row r="558" spans="1:26" ht="15.75" customHeight="1">
      <c r="A558" s="104"/>
      <c r="B558" s="104"/>
      <c r="C558" s="193"/>
      <c r="D558" s="104"/>
      <c r="E558" s="105"/>
      <c r="F558" s="105"/>
      <c r="G558" s="105"/>
      <c r="H558" s="105"/>
      <c r="I558" s="104"/>
      <c r="J558" s="104"/>
      <c r="K558" s="106"/>
      <c r="L558" s="107"/>
      <c r="M558" s="104"/>
      <c r="N558" s="104"/>
      <c r="O558" s="104"/>
      <c r="P558" s="104"/>
      <c r="Q558" s="104"/>
      <c r="R558" s="104"/>
      <c r="S558" s="104"/>
      <c r="T558" s="104"/>
      <c r="U558" s="104"/>
      <c r="V558" s="104"/>
      <c r="W558" s="104"/>
      <c r="X558" s="104"/>
      <c r="Y558" s="104"/>
      <c r="Z558" s="104"/>
    </row>
    <row r="559" spans="1:26" ht="15.75" customHeight="1">
      <c r="A559" s="104"/>
      <c r="B559" s="104"/>
      <c r="C559" s="193"/>
      <c r="D559" s="104"/>
      <c r="E559" s="105"/>
      <c r="F559" s="105"/>
      <c r="G559" s="105"/>
      <c r="H559" s="105"/>
      <c r="I559" s="104"/>
      <c r="J559" s="104"/>
      <c r="K559" s="106"/>
      <c r="L559" s="107"/>
      <c r="M559" s="104"/>
      <c r="N559" s="104"/>
      <c r="O559" s="104"/>
      <c r="P559" s="104"/>
      <c r="Q559" s="104"/>
      <c r="R559" s="104"/>
      <c r="S559" s="104"/>
      <c r="T559" s="104"/>
      <c r="U559" s="104"/>
      <c r="V559" s="104"/>
      <c r="W559" s="104"/>
      <c r="X559" s="104"/>
      <c r="Y559" s="104"/>
      <c r="Z559" s="104"/>
    </row>
    <row r="560" spans="1:26" ht="15.75" customHeight="1">
      <c r="A560" s="104"/>
      <c r="B560" s="104"/>
      <c r="C560" s="193"/>
      <c r="D560" s="104"/>
      <c r="E560" s="105"/>
      <c r="F560" s="105"/>
      <c r="G560" s="105"/>
      <c r="H560" s="105"/>
      <c r="I560" s="104"/>
      <c r="J560" s="104"/>
      <c r="K560" s="106"/>
      <c r="L560" s="107"/>
      <c r="M560" s="104"/>
      <c r="N560" s="104"/>
      <c r="O560" s="104"/>
      <c r="P560" s="104"/>
      <c r="Q560" s="104"/>
      <c r="R560" s="104"/>
      <c r="S560" s="104"/>
      <c r="T560" s="104"/>
      <c r="U560" s="104"/>
      <c r="V560" s="104"/>
      <c r="W560" s="104"/>
      <c r="X560" s="104"/>
      <c r="Y560" s="104"/>
      <c r="Z560" s="104"/>
    </row>
    <row r="561" spans="1:26" ht="15.75" customHeight="1">
      <c r="A561" s="104"/>
      <c r="B561" s="104"/>
      <c r="C561" s="193"/>
      <c r="D561" s="104"/>
      <c r="E561" s="105"/>
      <c r="F561" s="105"/>
      <c r="G561" s="105"/>
      <c r="H561" s="105"/>
      <c r="I561" s="104"/>
      <c r="J561" s="104"/>
      <c r="K561" s="106"/>
      <c r="L561" s="107"/>
      <c r="M561" s="104"/>
      <c r="N561" s="104"/>
      <c r="O561" s="104"/>
      <c r="P561" s="104"/>
      <c r="Q561" s="104"/>
      <c r="R561" s="104"/>
      <c r="S561" s="104"/>
      <c r="T561" s="104"/>
      <c r="U561" s="104"/>
      <c r="V561" s="104"/>
      <c r="W561" s="104"/>
      <c r="X561" s="104"/>
      <c r="Y561" s="104"/>
      <c r="Z561" s="104"/>
    </row>
    <row r="562" spans="1:26" ht="15.75" customHeight="1">
      <c r="A562" s="104"/>
      <c r="B562" s="104"/>
      <c r="C562" s="193"/>
      <c r="D562" s="104"/>
      <c r="E562" s="105"/>
      <c r="F562" s="105"/>
      <c r="G562" s="105"/>
      <c r="H562" s="105"/>
      <c r="I562" s="104"/>
      <c r="J562" s="104"/>
      <c r="K562" s="106"/>
      <c r="L562" s="107"/>
      <c r="M562" s="104"/>
      <c r="N562" s="104"/>
      <c r="O562" s="104"/>
      <c r="P562" s="104"/>
      <c r="Q562" s="104"/>
      <c r="R562" s="104"/>
      <c r="S562" s="104"/>
      <c r="T562" s="104"/>
      <c r="U562" s="104"/>
      <c r="V562" s="104"/>
      <c r="W562" s="104"/>
      <c r="X562" s="104"/>
      <c r="Y562" s="104"/>
      <c r="Z562" s="104"/>
    </row>
    <row r="563" spans="1:26" ht="15.75" customHeight="1">
      <c r="A563" s="104"/>
      <c r="B563" s="104"/>
      <c r="C563" s="193"/>
      <c r="D563" s="104"/>
      <c r="E563" s="105"/>
      <c r="F563" s="105"/>
      <c r="G563" s="105"/>
      <c r="H563" s="105"/>
      <c r="I563" s="104"/>
      <c r="J563" s="104"/>
      <c r="K563" s="106"/>
      <c r="L563" s="107"/>
      <c r="M563" s="104"/>
      <c r="N563" s="104"/>
      <c r="O563" s="104"/>
      <c r="P563" s="104"/>
      <c r="Q563" s="104"/>
      <c r="R563" s="104"/>
      <c r="S563" s="104"/>
      <c r="T563" s="104"/>
      <c r="U563" s="104"/>
      <c r="V563" s="104"/>
      <c r="W563" s="104"/>
      <c r="X563" s="104"/>
      <c r="Y563" s="104"/>
      <c r="Z563" s="104"/>
    </row>
    <row r="564" spans="1:26" ht="15.75" customHeight="1">
      <c r="A564" s="104"/>
      <c r="B564" s="104"/>
      <c r="C564" s="193"/>
      <c r="D564" s="104"/>
      <c r="E564" s="105"/>
      <c r="F564" s="105"/>
      <c r="G564" s="105"/>
      <c r="H564" s="105"/>
      <c r="I564" s="104"/>
      <c r="J564" s="104"/>
      <c r="K564" s="106"/>
      <c r="L564" s="107"/>
      <c r="M564" s="104"/>
      <c r="N564" s="104"/>
      <c r="O564" s="104"/>
      <c r="P564" s="104"/>
      <c r="Q564" s="104"/>
      <c r="R564" s="104"/>
      <c r="S564" s="104"/>
      <c r="T564" s="104"/>
      <c r="U564" s="104"/>
      <c r="V564" s="104"/>
      <c r="W564" s="104"/>
      <c r="X564" s="104"/>
      <c r="Y564" s="104"/>
      <c r="Z564" s="104"/>
    </row>
    <row r="565" spans="1:26" ht="15.75" customHeight="1">
      <c r="A565" s="104"/>
      <c r="B565" s="104"/>
      <c r="C565" s="193"/>
      <c r="D565" s="104"/>
      <c r="E565" s="105"/>
      <c r="F565" s="105"/>
      <c r="G565" s="105"/>
      <c r="H565" s="105"/>
      <c r="I565" s="104"/>
      <c r="J565" s="104"/>
      <c r="K565" s="106"/>
      <c r="L565" s="107"/>
      <c r="M565" s="104"/>
      <c r="N565" s="104"/>
      <c r="O565" s="104"/>
      <c r="P565" s="104"/>
      <c r="Q565" s="104"/>
      <c r="R565" s="104"/>
      <c r="S565" s="104"/>
      <c r="T565" s="104"/>
      <c r="U565" s="104"/>
      <c r="V565" s="104"/>
      <c r="W565" s="104"/>
      <c r="X565" s="104"/>
      <c r="Y565" s="104"/>
      <c r="Z565" s="104"/>
    </row>
    <row r="566" spans="1:26" ht="15.75" customHeight="1">
      <c r="A566" s="104"/>
      <c r="B566" s="104"/>
      <c r="C566" s="193"/>
      <c r="D566" s="104"/>
      <c r="E566" s="105"/>
      <c r="F566" s="105"/>
      <c r="G566" s="105"/>
      <c r="H566" s="105"/>
      <c r="I566" s="104"/>
      <c r="J566" s="104"/>
      <c r="K566" s="106"/>
      <c r="L566" s="107"/>
      <c r="M566" s="104"/>
      <c r="N566" s="104"/>
      <c r="O566" s="104"/>
      <c r="P566" s="104"/>
      <c r="Q566" s="104"/>
      <c r="R566" s="104"/>
      <c r="S566" s="104"/>
      <c r="T566" s="104"/>
      <c r="U566" s="104"/>
      <c r="V566" s="104"/>
      <c r="W566" s="104"/>
      <c r="X566" s="104"/>
      <c r="Y566" s="104"/>
      <c r="Z566" s="104"/>
    </row>
    <row r="567" spans="1:26" ht="15.75" customHeight="1">
      <c r="A567" s="104"/>
      <c r="B567" s="104"/>
      <c r="C567" s="193"/>
      <c r="D567" s="104"/>
      <c r="E567" s="105"/>
      <c r="F567" s="105"/>
      <c r="G567" s="105"/>
      <c r="H567" s="105"/>
      <c r="I567" s="104"/>
      <c r="J567" s="104"/>
      <c r="K567" s="106"/>
      <c r="L567" s="107"/>
      <c r="M567" s="104"/>
      <c r="N567" s="104"/>
      <c r="O567" s="104"/>
      <c r="P567" s="104"/>
      <c r="Q567" s="104"/>
      <c r="R567" s="104"/>
      <c r="S567" s="104"/>
      <c r="T567" s="104"/>
      <c r="U567" s="104"/>
      <c r="V567" s="104"/>
      <c r="W567" s="104"/>
      <c r="X567" s="104"/>
      <c r="Y567" s="104"/>
      <c r="Z567" s="104"/>
    </row>
    <row r="568" spans="1:26" ht="15.75" customHeight="1">
      <c r="A568" s="104"/>
      <c r="B568" s="104"/>
      <c r="C568" s="193"/>
      <c r="D568" s="104"/>
      <c r="E568" s="105"/>
      <c r="F568" s="105"/>
      <c r="G568" s="105"/>
      <c r="H568" s="105"/>
      <c r="I568" s="104"/>
      <c r="J568" s="104"/>
      <c r="K568" s="106"/>
      <c r="L568" s="107"/>
      <c r="M568" s="104"/>
      <c r="N568" s="104"/>
      <c r="O568" s="104"/>
      <c r="P568" s="104"/>
      <c r="Q568" s="104"/>
      <c r="R568" s="104"/>
      <c r="S568" s="104"/>
      <c r="T568" s="104"/>
      <c r="U568" s="104"/>
      <c r="V568" s="104"/>
      <c r="W568" s="104"/>
      <c r="X568" s="104"/>
      <c r="Y568" s="104"/>
      <c r="Z568" s="104"/>
    </row>
    <row r="569" spans="1:26" ht="15.75" customHeight="1">
      <c r="A569" s="104"/>
      <c r="B569" s="104"/>
      <c r="C569" s="193"/>
      <c r="D569" s="104"/>
      <c r="E569" s="105"/>
      <c r="F569" s="105"/>
      <c r="G569" s="105"/>
      <c r="H569" s="105"/>
      <c r="I569" s="104"/>
      <c r="J569" s="104"/>
      <c r="K569" s="106"/>
      <c r="L569" s="107"/>
      <c r="M569" s="104"/>
      <c r="N569" s="104"/>
      <c r="O569" s="104"/>
      <c r="P569" s="104"/>
      <c r="Q569" s="104"/>
      <c r="R569" s="104"/>
      <c r="S569" s="104"/>
      <c r="T569" s="104"/>
      <c r="U569" s="104"/>
      <c r="V569" s="104"/>
      <c r="W569" s="104"/>
      <c r="X569" s="104"/>
      <c r="Y569" s="104"/>
      <c r="Z569" s="104"/>
    </row>
    <row r="570" spans="1:26" ht="15.75" customHeight="1">
      <c r="A570" s="104"/>
      <c r="B570" s="104"/>
      <c r="C570" s="193"/>
      <c r="D570" s="104"/>
      <c r="E570" s="105"/>
      <c r="F570" s="105"/>
      <c r="G570" s="105"/>
      <c r="H570" s="105"/>
      <c r="I570" s="104"/>
      <c r="J570" s="104"/>
      <c r="K570" s="106"/>
      <c r="L570" s="107"/>
      <c r="M570" s="104"/>
      <c r="N570" s="104"/>
      <c r="O570" s="104"/>
      <c r="P570" s="104"/>
      <c r="Q570" s="104"/>
      <c r="R570" s="104"/>
      <c r="S570" s="104"/>
      <c r="T570" s="104"/>
      <c r="U570" s="104"/>
      <c r="V570" s="104"/>
      <c r="W570" s="104"/>
      <c r="X570" s="104"/>
      <c r="Y570" s="104"/>
      <c r="Z570" s="104"/>
    </row>
    <row r="571" spans="1:26" ht="15.75" customHeight="1">
      <c r="A571" s="104"/>
      <c r="B571" s="104"/>
      <c r="C571" s="193"/>
      <c r="D571" s="104"/>
      <c r="E571" s="105"/>
      <c r="F571" s="105"/>
      <c r="G571" s="105"/>
      <c r="H571" s="105"/>
      <c r="I571" s="104"/>
      <c r="J571" s="104"/>
      <c r="K571" s="106"/>
      <c r="L571" s="107"/>
      <c r="M571" s="104"/>
      <c r="N571" s="104"/>
      <c r="O571" s="104"/>
      <c r="P571" s="104"/>
      <c r="Q571" s="104"/>
      <c r="R571" s="104"/>
      <c r="S571" s="104"/>
      <c r="T571" s="104"/>
      <c r="U571" s="104"/>
      <c r="V571" s="104"/>
      <c r="W571" s="104"/>
      <c r="X571" s="104"/>
      <c r="Y571" s="104"/>
      <c r="Z571" s="104"/>
    </row>
    <row r="572" spans="1:26" ht="15.75" customHeight="1">
      <c r="A572" s="104"/>
      <c r="B572" s="104"/>
      <c r="C572" s="193"/>
      <c r="D572" s="104"/>
      <c r="E572" s="105"/>
      <c r="F572" s="105"/>
      <c r="G572" s="105"/>
      <c r="H572" s="105"/>
      <c r="I572" s="104"/>
      <c r="J572" s="104"/>
      <c r="K572" s="106"/>
      <c r="L572" s="107"/>
      <c r="M572" s="104"/>
      <c r="N572" s="104"/>
      <c r="O572" s="104"/>
      <c r="P572" s="104"/>
      <c r="Q572" s="104"/>
      <c r="R572" s="104"/>
      <c r="S572" s="104"/>
      <c r="T572" s="104"/>
      <c r="U572" s="104"/>
      <c r="V572" s="104"/>
      <c r="W572" s="104"/>
      <c r="X572" s="104"/>
      <c r="Y572" s="104"/>
      <c r="Z572" s="104"/>
    </row>
    <row r="573" spans="1:26" ht="15.75" customHeight="1">
      <c r="A573" s="104"/>
      <c r="B573" s="104"/>
      <c r="C573" s="193"/>
      <c r="D573" s="104"/>
      <c r="E573" s="105"/>
      <c r="F573" s="105"/>
      <c r="G573" s="105"/>
      <c r="H573" s="105"/>
      <c r="I573" s="104"/>
      <c r="J573" s="104"/>
      <c r="K573" s="106"/>
      <c r="L573" s="107"/>
      <c r="M573" s="104"/>
      <c r="N573" s="104"/>
      <c r="O573" s="104"/>
      <c r="P573" s="104"/>
      <c r="Q573" s="104"/>
      <c r="R573" s="104"/>
      <c r="S573" s="104"/>
      <c r="T573" s="104"/>
      <c r="U573" s="104"/>
      <c r="V573" s="104"/>
      <c r="W573" s="104"/>
      <c r="X573" s="104"/>
      <c r="Y573" s="104"/>
      <c r="Z573" s="104"/>
    </row>
    <row r="574" spans="1:26" ht="15.75" customHeight="1">
      <c r="A574" s="104"/>
      <c r="B574" s="104"/>
      <c r="C574" s="193"/>
      <c r="D574" s="104"/>
      <c r="E574" s="105"/>
      <c r="F574" s="105"/>
      <c r="G574" s="105"/>
      <c r="H574" s="105"/>
      <c r="I574" s="104"/>
      <c r="J574" s="104"/>
      <c r="K574" s="106"/>
      <c r="L574" s="107"/>
      <c r="M574" s="104"/>
      <c r="N574" s="104"/>
      <c r="O574" s="104"/>
      <c r="P574" s="104"/>
      <c r="Q574" s="104"/>
      <c r="R574" s="104"/>
      <c r="S574" s="104"/>
      <c r="T574" s="104"/>
      <c r="U574" s="104"/>
      <c r="V574" s="104"/>
      <c r="W574" s="104"/>
      <c r="X574" s="104"/>
      <c r="Y574" s="104"/>
      <c r="Z574" s="104"/>
    </row>
    <row r="575" spans="1:26" ht="15.75" customHeight="1">
      <c r="A575" s="104"/>
      <c r="B575" s="104"/>
      <c r="C575" s="193"/>
      <c r="D575" s="104"/>
      <c r="E575" s="105"/>
      <c r="F575" s="105"/>
      <c r="G575" s="105"/>
      <c r="H575" s="105"/>
      <c r="I575" s="104"/>
      <c r="J575" s="104"/>
      <c r="K575" s="106"/>
      <c r="L575" s="107"/>
      <c r="M575" s="104"/>
      <c r="N575" s="104"/>
      <c r="O575" s="104"/>
      <c r="P575" s="104"/>
      <c r="Q575" s="104"/>
      <c r="R575" s="104"/>
      <c r="S575" s="104"/>
      <c r="T575" s="104"/>
      <c r="U575" s="104"/>
      <c r="V575" s="104"/>
      <c r="W575" s="104"/>
      <c r="X575" s="104"/>
      <c r="Y575" s="104"/>
      <c r="Z575" s="104"/>
    </row>
    <row r="576" spans="1:26" ht="15.75" customHeight="1">
      <c r="A576" s="104"/>
      <c r="B576" s="104"/>
      <c r="C576" s="193"/>
      <c r="D576" s="104"/>
      <c r="E576" s="105"/>
      <c r="F576" s="105"/>
      <c r="G576" s="105"/>
      <c r="H576" s="105"/>
      <c r="I576" s="104"/>
      <c r="J576" s="104"/>
      <c r="K576" s="106"/>
      <c r="L576" s="107"/>
      <c r="M576" s="104"/>
      <c r="N576" s="104"/>
      <c r="O576" s="104"/>
      <c r="P576" s="104"/>
      <c r="Q576" s="104"/>
      <c r="R576" s="104"/>
      <c r="S576" s="104"/>
      <c r="T576" s="104"/>
      <c r="U576" s="104"/>
      <c r="V576" s="104"/>
      <c r="W576" s="104"/>
      <c r="X576" s="104"/>
      <c r="Y576" s="104"/>
      <c r="Z576" s="104"/>
    </row>
    <row r="577" spans="1:26" ht="15.75" customHeight="1">
      <c r="A577" s="104"/>
      <c r="B577" s="104"/>
      <c r="C577" s="193"/>
      <c r="D577" s="104"/>
      <c r="E577" s="105"/>
      <c r="F577" s="105"/>
      <c r="G577" s="105"/>
      <c r="H577" s="105"/>
      <c r="I577" s="104"/>
      <c r="J577" s="104"/>
      <c r="K577" s="106"/>
      <c r="L577" s="107"/>
      <c r="M577" s="104"/>
      <c r="N577" s="104"/>
      <c r="O577" s="104"/>
      <c r="P577" s="104"/>
      <c r="Q577" s="104"/>
      <c r="R577" s="104"/>
      <c r="S577" s="104"/>
      <c r="T577" s="104"/>
      <c r="U577" s="104"/>
      <c r="V577" s="104"/>
      <c r="W577" s="104"/>
      <c r="X577" s="104"/>
      <c r="Y577" s="104"/>
      <c r="Z577" s="104"/>
    </row>
    <row r="578" spans="1:26" ht="15.75" customHeight="1">
      <c r="A578" s="104"/>
      <c r="B578" s="104"/>
      <c r="C578" s="193"/>
      <c r="D578" s="104"/>
      <c r="E578" s="105"/>
      <c r="F578" s="105"/>
      <c r="G578" s="105"/>
      <c r="H578" s="105"/>
      <c r="I578" s="104"/>
      <c r="J578" s="104"/>
      <c r="K578" s="106"/>
      <c r="L578" s="107"/>
      <c r="M578" s="104"/>
      <c r="N578" s="104"/>
      <c r="O578" s="104"/>
      <c r="P578" s="104"/>
      <c r="Q578" s="104"/>
      <c r="R578" s="104"/>
      <c r="S578" s="104"/>
      <c r="T578" s="104"/>
      <c r="U578" s="104"/>
      <c r="V578" s="104"/>
      <c r="W578" s="104"/>
      <c r="X578" s="104"/>
      <c r="Y578" s="104"/>
      <c r="Z578" s="104"/>
    </row>
    <row r="579" spans="1:26" ht="15.75" customHeight="1">
      <c r="A579" s="104"/>
      <c r="B579" s="104"/>
      <c r="C579" s="193"/>
      <c r="D579" s="104"/>
      <c r="E579" s="105"/>
      <c r="F579" s="105"/>
      <c r="G579" s="105"/>
      <c r="H579" s="105"/>
      <c r="I579" s="104"/>
      <c r="J579" s="104"/>
      <c r="K579" s="106"/>
      <c r="L579" s="107"/>
      <c r="M579" s="104"/>
      <c r="N579" s="104"/>
      <c r="O579" s="104"/>
      <c r="P579" s="104"/>
      <c r="Q579" s="104"/>
      <c r="R579" s="104"/>
      <c r="S579" s="104"/>
      <c r="T579" s="104"/>
      <c r="U579" s="104"/>
      <c r="V579" s="104"/>
      <c r="W579" s="104"/>
      <c r="X579" s="104"/>
      <c r="Y579" s="104"/>
      <c r="Z579" s="104"/>
    </row>
    <row r="580" spans="1:26" ht="15.75" customHeight="1">
      <c r="A580" s="104"/>
      <c r="B580" s="104"/>
      <c r="C580" s="193"/>
      <c r="D580" s="104"/>
      <c r="E580" s="105"/>
      <c r="F580" s="105"/>
      <c r="G580" s="105"/>
      <c r="H580" s="105"/>
      <c r="I580" s="104"/>
      <c r="J580" s="104"/>
      <c r="K580" s="106"/>
      <c r="L580" s="107"/>
      <c r="M580" s="104"/>
      <c r="N580" s="104"/>
      <c r="O580" s="104"/>
      <c r="P580" s="104"/>
      <c r="Q580" s="104"/>
      <c r="R580" s="104"/>
      <c r="S580" s="104"/>
      <c r="T580" s="104"/>
      <c r="U580" s="104"/>
      <c r="V580" s="104"/>
      <c r="W580" s="104"/>
      <c r="X580" s="104"/>
      <c r="Y580" s="104"/>
      <c r="Z580" s="104"/>
    </row>
    <row r="581" spans="1:26" ht="15.75" customHeight="1">
      <c r="A581" s="104"/>
      <c r="B581" s="104"/>
      <c r="C581" s="193"/>
      <c r="D581" s="104"/>
      <c r="E581" s="105"/>
      <c r="F581" s="105"/>
      <c r="G581" s="105"/>
      <c r="H581" s="105"/>
      <c r="I581" s="104"/>
      <c r="J581" s="104"/>
      <c r="K581" s="106"/>
      <c r="L581" s="107"/>
      <c r="M581" s="104"/>
      <c r="N581" s="104"/>
      <c r="O581" s="104"/>
      <c r="P581" s="104"/>
      <c r="Q581" s="104"/>
      <c r="R581" s="104"/>
      <c r="S581" s="104"/>
      <c r="T581" s="104"/>
      <c r="U581" s="104"/>
      <c r="V581" s="104"/>
      <c r="W581" s="104"/>
      <c r="X581" s="104"/>
      <c r="Y581" s="104"/>
      <c r="Z581" s="104"/>
    </row>
    <row r="582" spans="1:26" ht="15.75" customHeight="1">
      <c r="A582" s="104"/>
      <c r="B582" s="104"/>
      <c r="C582" s="193"/>
      <c r="D582" s="104"/>
      <c r="E582" s="105"/>
      <c r="F582" s="105"/>
      <c r="G582" s="105"/>
      <c r="H582" s="105"/>
      <c r="I582" s="104"/>
      <c r="J582" s="104"/>
      <c r="K582" s="106"/>
      <c r="L582" s="107"/>
      <c r="M582" s="104"/>
      <c r="N582" s="104"/>
      <c r="O582" s="104"/>
      <c r="P582" s="104"/>
      <c r="Q582" s="104"/>
      <c r="R582" s="104"/>
      <c r="S582" s="104"/>
      <c r="T582" s="104"/>
      <c r="U582" s="104"/>
      <c r="V582" s="104"/>
      <c r="W582" s="104"/>
      <c r="X582" s="104"/>
      <c r="Y582" s="104"/>
      <c r="Z582" s="104"/>
    </row>
    <row r="583" spans="1:26" ht="15.75" customHeight="1">
      <c r="A583" s="104"/>
      <c r="B583" s="104"/>
      <c r="C583" s="193"/>
      <c r="D583" s="104"/>
      <c r="E583" s="105"/>
      <c r="F583" s="105"/>
      <c r="G583" s="105"/>
      <c r="H583" s="105"/>
      <c r="I583" s="104"/>
      <c r="J583" s="104"/>
      <c r="K583" s="106"/>
      <c r="L583" s="107"/>
      <c r="M583" s="104"/>
      <c r="N583" s="104"/>
      <c r="O583" s="104"/>
      <c r="P583" s="104"/>
      <c r="Q583" s="104"/>
      <c r="R583" s="104"/>
      <c r="S583" s="104"/>
      <c r="T583" s="104"/>
      <c r="U583" s="104"/>
      <c r="V583" s="104"/>
      <c r="W583" s="104"/>
      <c r="X583" s="104"/>
      <c r="Y583" s="104"/>
      <c r="Z583" s="104"/>
    </row>
    <row r="584" spans="1:26" ht="15.75" customHeight="1">
      <c r="A584" s="104"/>
      <c r="B584" s="104"/>
      <c r="C584" s="193"/>
      <c r="D584" s="104"/>
      <c r="E584" s="105"/>
      <c r="F584" s="105"/>
      <c r="G584" s="105"/>
      <c r="H584" s="105"/>
      <c r="I584" s="104"/>
      <c r="J584" s="104"/>
      <c r="K584" s="106"/>
      <c r="L584" s="107"/>
      <c r="M584" s="104"/>
      <c r="N584" s="104"/>
      <c r="O584" s="104"/>
      <c r="P584" s="104"/>
      <c r="Q584" s="104"/>
      <c r="R584" s="104"/>
      <c r="S584" s="104"/>
      <c r="T584" s="104"/>
      <c r="U584" s="104"/>
      <c r="V584" s="104"/>
      <c r="W584" s="104"/>
      <c r="X584" s="104"/>
      <c r="Y584" s="104"/>
      <c r="Z584" s="104"/>
    </row>
    <row r="585" spans="1:26" ht="15.75" customHeight="1">
      <c r="A585" s="104"/>
      <c r="B585" s="104"/>
      <c r="C585" s="193"/>
      <c r="D585" s="104"/>
      <c r="E585" s="105"/>
      <c r="F585" s="105"/>
      <c r="G585" s="105"/>
      <c r="H585" s="105"/>
      <c r="I585" s="104"/>
      <c r="J585" s="104"/>
      <c r="K585" s="106"/>
      <c r="L585" s="107"/>
      <c r="M585" s="104"/>
      <c r="N585" s="104"/>
      <c r="O585" s="104"/>
      <c r="P585" s="104"/>
      <c r="Q585" s="104"/>
      <c r="R585" s="104"/>
      <c r="S585" s="104"/>
      <c r="T585" s="104"/>
      <c r="U585" s="104"/>
      <c r="V585" s="104"/>
      <c r="W585" s="104"/>
      <c r="X585" s="104"/>
      <c r="Y585" s="104"/>
      <c r="Z585" s="104"/>
    </row>
    <row r="586" spans="1:26" ht="15.75" customHeight="1">
      <c r="A586" s="104"/>
      <c r="B586" s="104"/>
      <c r="C586" s="193"/>
      <c r="D586" s="104"/>
      <c r="E586" s="105"/>
      <c r="F586" s="105"/>
      <c r="G586" s="105"/>
      <c r="H586" s="105"/>
      <c r="I586" s="104"/>
      <c r="J586" s="104"/>
      <c r="K586" s="106"/>
      <c r="L586" s="107"/>
      <c r="M586" s="104"/>
      <c r="N586" s="104"/>
      <c r="O586" s="104"/>
      <c r="P586" s="104"/>
      <c r="Q586" s="104"/>
      <c r="R586" s="104"/>
      <c r="S586" s="104"/>
      <c r="T586" s="104"/>
      <c r="U586" s="104"/>
      <c r="V586" s="104"/>
      <c r="W586" s="104"/>
      <c r="X586" s="104"/>
      <c r="Y586" s="104"/>
      <c r="Z586" s="104"/>
    </row>
    <row r="587" spans="1:26" ht="15.75" customHeight="1">
      <c r="A587" s="104"/>
      <c r="B587" s="104"/>
      <c r="C587" s="193"/>
      <c r="D587" s="104"/>
      <c r="E587" s="105"/>
      <c r="F587" s="105"/>
      <c r="G587" s="105"/>
      <c r="H587" s="105"/>
      <c r="I587" s="104"/>
      <c r="J587" s="104"/>
      <c r="K587" s="106"/>
      <c r="L587" s="107"/>
      <c r="M587" s="104"/>
      <c r="N587" s="104"/>
      <c r="O587" s="104"/>
      <c r="P587" s="104"/>
      <c r="Q587" s="104"/>
      <c r="R587" s="104"/>
      <c r="S587" s="104"/>
      <c r="T587" s="104"/>
      <c r="U587" s="104"/>
      <c r="V587" s="104"/>
      <c r="W587" s="104"/>
      <c r="X587" s="104"/>
      <c r="Y587" s="104"/>
      <c r="Z587" s="104"/>
    </row>
    <row r="588" spans="1:26" ht="15.75" customHeight="1">
      <c r="A588" s="104"/>
      <c r="B588" s="104"/>
      <c r="C588" s="193"/>
      <c r="D588" s="104"/>
      <c r="E588" s="105"/>
      <c r="F588" s="105"/>
      <c r="G588" s="105"/>
      <c r="H588" s="105"/>
      <c r="I588" s="104"/>
      <c r="J588" s="104"/>
      <c r="K588" s="106"/>
      <c r="L588" s="107"/>
      <c r="M588" s="104"/>
      <c r="N588" s="104"/>
      <c r="O588" s="104"/>
      <c r="P588" s="104"/>
      <c r="Q588" s="104"/>
      <c r="R588" s="104"/>
      <c r="S588" s="104"/>
      <c r="T588" s="104"/>
      <c r="U588" s="104"/>
      <c r="V588" s="104"/>
      <c r="W588" s="104"/>
      <c r="X588" s="104"/>
      <c r="Y588" s="104"/>
      <c r="Z588" s="104"/>
    </row>
    <row r="589" spans="1:26" ht="15.75" customHeight="1">
      <c r="A589" s="104"/>
      <c r="B589" s="104"/>
      <c r="C589" s="193"/>
      <c r="D589" s="104"/>
      <c r="E589" s="105"/>
      <c r="F589" s="105"/>
      <c r="G589" s="105"/>
      <c r="H589" s="105"/>
      <c r="I589" s="104"/>
      <c r="J589" s="104"/>
      <c r="K589" s="106"/>
      <c r="L589" s="107"/>
      <c r="M589" s="104"/>
      <c r="N589" s="104"/>
      <c r="O589" s="104"/>
      <c r="P589" s="104"/>
      <c r="Q589" s="104"/>
      <c r="R589" s="104"/>
      <c r="S589" s="104"/>
      <c r="T589" s="104"/>
      <c r="U589" s="104"/>
      <c r="V589" s="104"/>
      <c r="W589" s="104"/>
      <c r="X589" s="104"/>
      <c r="Y589" s="104"/>
      <c r="Z589" s="104"/>
    </row>
    <row r="590" spans="1:26" ht="15.75" customHeight="1">
      <c r="A590" s="104"/>
      <c r="B590" s="104"/>
      <c r="C590" s="193"/>
      <c r="D590" s="104"/>
      <c r="E590" s="105"/>
      <c r="F590" s="105"/>
      <c r="G590" s="105"/>
      <c r="H590" s="105"/>
      <c r="I590" s="104"/>
      <c r="J590" s="104"/>
      <c r="K590" s="106"/>
      <c r="L590" s="107"/>
      <c r="M590" s="104"/>
      <c r="N590" s="104"/>
      <c r="O590" s="104"/>
      <c r="P590" s="104"/>
      <c r="Q590" s="104"/>
      <c r="R590" s="104"/>
      <c r="S590" s="104"/>
      <c r="T590" s="104"/>
      <c r="U590" s="104"/>
      <c r="V590" s="104"/>
      <c r="W590" s="104"/>
      <c r="X590" s="104"/>
      <c r="Y590" s="104"/>
      <c r="Z590" s="104"/>
    </row>
    <row r="591" spans="1:26" ht="15.75" customHeight="1">
      <c r="A591" s="104"/>
      <c r="B591" s="104"/>
      <c r="C591" s="193"/>
      <c r="D591" s="104"/>
      <c r="E591" s="105"/>
      <c r="F591" s="105"/>
      <c r="G591" s="105"/>
      <c r="H591" s="105"/>
      <c r="I591" s="104"/>
      <c r="J591" s="104"/>
      <c r="K591" s="106"/>
      <c r="L591" s="107"/>
      <c r="M591" s="104"/>
      <c r="N591" s="104"/>
      <c r="O591" s="104"/>
      <c r="P591" s="104"/>
      <c r="Q591" s="104"/>
      <c r="R591" s="104"/>
      <c r="S591" s="104"/>
      <c r="T591" s="104"/>
      <c r="U591" s="104"/>
      <c r="V591" s="104"/>
      <c r="W591" s="104"/>
      <c r="X591" s="104"/>
      <c r="Y591" s="104"/>
      <c r="Z591" s="104"/>
    </row>
    <row r="592" spans="1:26" ht="15.75" customHeight="1">
      <c r="A592" s="104"/>
      <c r="B592" s="104"/>
      <c r="C592" s="193"/>
      <c r="D592" s="104"/>
      <c r="E592" s="105"/>
      <c r="F592" s="105"/>
      <c r="G592" s="105"/>
      <c r="H592" s="105"/>
      <c r="I592" s="104"/>
      <c r="J592" s="104"/>
      <c r="K592" s="106"/>
      <c r="L592" s="107"/>
      <c r="M592" s="104"/>
      <c r="N592" s="104"/>
      <c r="O592" s="104"/>
      <c r="P592" s="104"/>
      <c r="Q592" s="104"/>
      <c r="R592" s="104"/>
      <c r="S592" s="104"/>
      <c r="T592" s="104"/>
      <c r="U592" s="104"/>
      <c r="V592" s="104"/>
      <c r="W592" s="104"/>
      <c r="X592" s="104"/>
      <c r="Y592" s="104"/>
      <c r="Z592" s="104"/>
    </row>
    <row r="593" spans="1:26" ht="15.75" customHeight="1">
      <c r="A593" s="104"/>
      <c r="B593" s="104"/>
      <c r="C593" s="193"/>
      <c r="D593" s="104"/>
      <c r="E593" s="105"/>
      <c r="F593" s="105"/>
      <c r="G593" s="105"/>
      <c r="H593" s="105"/>
      <c r="I593" s="104"/>
      <c r="J593" s="104"/>
      <c r="K593" s="106"/>
      <c r="L593" s="107"/>
      <c r="M593" s="104"/>
      <c r="N593" s="104"/>
      <c r="O593" s="104"/>
      <c r="P593" s="104"/>
      <c r="Q593" s="104"/>
      <c r="R593" s="104"/>
      <c r="S593" s="104"/>
      <c r="T593" s="104"/>
      <c r="U593" s="104"/>
      <c r="V593" s="104"/>
      <c r="W593" s="104"/>
      <c r="X593" s="104"/>
      <c r="Y593" s="104"/>
      <c r="Z593" s="104"/>
    </row>
    <row r="594" spans="1:26" ht="15.75" customHeight="1">
      <c r="A594" s="104"/>
      <c r="B594" s="104"/>
      <c r="C594" s="193"/>
      <c r="D594" s="104"/>
      <c r="E594" s="105"/>
      <c r="F594" s="105"/>
      <c r="G594" s="105"/>
      <c r="H594" s="105"/>
      <c r="I594" s="104"/>
      <c r="J594" s="104"/>
      <c r="K594" s="106"/>
      <c r="L594" s="107"/>
      <c r="M594" s="104"/>
      <c r="N594" s="104"/>
      <c r="O594" s="104"/>
      <c r="P594" s="104"/>
      <c r="Q594" s="104"/>
      <c r="R594" s="104"/>
      <c r="S594" s="104"/>
      <c r="T594" s="104"/>
      <c r="U594" s="104"/>
      <c r="V594" s="104"/>
      <c r="W594" s="104"/>
      <c r="X594" s="104"/>
      <c r="Y594" s="104"/>
      <c r="Z594" s="104"/>
    </row>
    <row r="595" spans="1:26" ht="15.75" customHeight="1">
      <c r="A595" s="104"/>
      <c r="B595" s="104"/>
      <c r="C595" s="193"/>
      <c r="D595" s="104"/>
      <c r="E595" s="105"/>
      <c r="F595" s="105"/>
      <c r="G595" s="105"/>
      <c r="H595" s="105"/>
      <c r="I595" s="104"/>
      <c r="J595" s="104"/>
      <c r="K595" s="106"/>
      <c r="L595" s="107"/>
      <c r="M595" s="104"/>
      <c r="N595" s="104"/>
      <c r="O595" s="104"/>
      <c r="P595" s="104"/>
      <c r="Q595" s="104"/>
      <c r="R595" s="104"/>
      <c r="S595" s="104"/>
      <c r="T595" s="104"/>
      <c r="U595" s="104"/>
      <c r="V595" s="104"/>
      <c r="W595" s="104"/>
      <c r="X595" s="104"/>
      <c r="Y595" s="104"/>
      <c r="Z595" s="104"/>
    </row>
    <row r="596" spans="1:26" ht="15.75" customHeight="1">
      <c r="A596" s="104"/>
      <c r="B596" s="104"/>
      <c r="C596" s="193"/>
      <c r="D596" s="104"/>
      <c r="E596" s="105"/>
      <c r="F596" s="105"/>
      <c r="G596" s="105"/>
      <c r="H596" s="105"/>
      <c r="I596" s="104"/>
      <c r="J596" s="104"/>
      <c r="K596" s="106"/>
      <c r="L596" s="107"/>
      <c r="M596" s="104"/>
      <c r="N596" s="104"/>
      <c r="O596" s="104"/>
      <c r="P596" s="104"/>
      <c r="Q596" s="104"/>
      <c r="R596" s="104"/>
      <c r="S596" s="104"/>
      <c r="T596" s="104"/>
      <c r="U596" s="104"/>
      <c r="V596" s="104"/>
      <c r="W596" s="104"/>
      <c r="X596" s="104"/>
      <c r="Y596" s="104"/>
      <c r="Z596" s="104"/>
    </row>
    <row r="597" spans="1:26" ht="15.75" customHeight="1">
      <c r="A597" s="104"/>
      <c r="B597" s="104"/>
      <c r="C597" s="193"/>
      <c r="D597" s="104"/>
      <c r="E597" s="105"/>
      <c r="F597" s="105"/>
      <c r="G597" s="105"/>
      <c r="H597" s="105"/>
      <c r="I597" s="104"/>
      <c r="J597" s="104"/>
      <c r="K597" s="106"/>
      <c r="L597" s="107"/>
      <c r="M597" s="104"/>
      <c r="N597" s="104"/>
      <c r="O597" s="104"/>
      <c r="P597" s="104"/>
      <c r="Q597" s="104"/>
      <c r="R597" s="104"/>
      <c r="S597" s="104"/>
      <c r="T597" s="104"/>
      <c r="U597" s="104"/>
      <c r="V597" s="104"/>
      <c r="W597" s="104"/>
      <c r="X597" s="104"/>
      <c r="Y597" s="104"/>
      <c r="Z597" s="104"/>
    </row>
    <row r="598" spans="1:26" ht="15.75" customHeight="1">
      <c r="A598" s="104"/>
      <c r="B598" s="104"/>
      <c r="C598" s="193"/>
      <c r="D598" s="104"/>
      <c r="E598" s="105"/>
      <c r="F598" s="105"/>
      <c r="G598" s="105"/>
      <c r="H598" s="105"/>
      <c r="I598" s="104"/>
      <c r="J598" s="104"/>
      <c r="K598" s="106"/>
      <c r="L598" s="107"/>
      <c r="M598" s="104"/>
      <c r="N598" s="104"/>
      <c r="O598" s="104"/>
      <c r="P598" s="104"/>
      <c r="Q598" s="104"/>
      <c r="R598" s="104"/>
      <c r="S598" s="104"/>
      <c r="T598" s="104"/>
      <c r="U598" s="104"/>
      <c r="V598" s="104"/>
      <c r="W598" s="104"/>
      <c r="X598" s="104"/>
      <c r="Y598" s="104"/>
      <c r="Z598" s="104"/>
    </row>
    <row r="599" spans="1:26" ht="15.75" customHeight="1">
      <c r="A599" s="104"/>
      <c r="B599" s="104"/>
      <c r="C599" s="193"/>
      <c r="D599" s="104"/>
      <c r="E599" s="105"/>
      <c r="F599" s="105"/>
      <c r="G599" s="105"/>
      <c r="H599" s="105"/>
      <c r="I599" s="104"/>
      <c r="J599" s="104"/>
      <c r="K599" s="106"/>
      <c r="L599" s="107"/>
      <c r="M599" s="104"/>
      <c r="N599" s="104"/>
      <c r="O599" s="104"/>
      <c r="P599" s="104"/>
      <c r="Q599" s="104"/>
      <c r="R599" s="104"/>
      <c r="S599" s="104"/>
      <c r="T599" s="104"/>
      <c r="U599" s="104"/>
      <c r="V599" s="104"/>
      <c r="W599" s="104"/>
      <c r="X599" s="104"/>
      <c r="Y599" s="104"/>
      <c r="Z599" s="104"/>
    </row>
    <row r="600" spans="1:26" ht="15.75" customHeight="1">
      <c r="A600" s="104"/>
      <c r="B600" s="104"/>
      <c r="C600" s="193"/>
      <c r="D600" s="104"/>
      <c r="E600" s="105"/>
      <c r="F600" s="105"/>
      <c r="G600" s="105"/>
      <c r="H600" s="105"/>
      <c r="I600" s="104"/>
      <c r="J600" s="104"/>
      <c r="K600" s="106"/>
      <c r="L600" s="107"/>
      <c r="M600" s="104"/>
      <c r="N600" s="104"/>
      <c r="O600" s="104"/>
      <c r="P600" s="104"/>
      <c r="Q600" s="104"/>
      <c r="R600" s="104"/>
      <c r="S600" s="104"/>
      <c r="T600" s="104"/>
      <c r="U600" s="104"/>
      <c r="V600" s="104"/>
      <c r="W600" s="104"/>
      <c r="X600" s="104"/>
      <c r="Y600" s="104"/>
      <c r="Z600" s="104"/>
    </row>
    <row r="601" spans="1:26" ht="15.75" customHeight="1">
      <c r="A601" s="104"/>
      <c r="B601" s="104"/>
      <c r="C601" s="193"/>
      <c r="D601" s="104"/>
      <c r="E601" s="105"/>
      <c r="F601" s="105"/>
      <c r="G601" s="105"/>
      <c r="H601" s="105"/>
      <c r="I601" s="104"/>
      <c r="J601" s="104"/>
      <c r="K601" s="106"/>
      <c r="L601" s="107"/>
      <c r="M601" s="104"/>
      <c r="N601" s="104"/>
      <c r="O601" s="104"/>
      <c r="P601" s="104"/>
      <c r="Q601" s="104"/>
      <c r="R601" s="104"/>
      <c r="S601" s="104"/>
      <c r="T601" s="104"/>
      <c r="U601" s="104"/>
      <c r="V601" s="104"/>
      <c r="W601" s="104"/>
      <c r="X601" s="104"/>
      <c r="Y601" s="104"/>
      <c r="Z601" s="104"/>
    </row>
    <row r="602" spans="1:26" ht="15.75" customHeight="1">
      <c r="A602" s="104"/>
      <c r="B602" s="104"/>
      <c r="C602" s="193"/>
      <c r="D602" s="104"/>
      <c r="E602" s="105"/>
      <c r="F602" s="105"/>
      <c r="G602" s="105"/>
      <c r="H602" s="105"/>
      <c r="I602" s="104"/>
      <c r="J602" s="104"/>
      <c r="K602" s="106"/>
      <c r="L602" s="107"/>
      <c r="M602" s="104"/>
      <c r="N602" s="104"/>
      <c r="O602" s="104"/>
      <c r="P602" s="104"/>
      <c r="Q602" s="104"/>
      <c r="R602" s="104"/>
      <c r="S602" s="104"/>
      <c r="T602" s="104"/>
      <c r="U602" s="104"/>
      <c r="V602" s="104"/>
      <c r="W602" s="104"/>
      <c r="X602" s="104"/>
      <c r="Y602" s="104"/>
      <c r="Z602" s="104"/>
    </row>
    <row r="603" spans="1:26" ht="15.75" customHeight="1">
      <c r="A603" s="104"/>
      <c r="B603" s="104"/>
      <c r="C603" s="193"/>
      <c r="D603" s="104"/>
      <c r="E603" s="105"/>
      <c r="F603" s="105"/>
      <c r="G603" s="105"/>
      <c r="H603" s="105"/>
      <c r="I603" s="104"/>
      <c r="J603" s="104"/>
      <c r="K603" s="106"/>
      <c r="L603" s="107"/>
      <c r="M603" s="104"/>
      <c r="N603" s="104"/>
      <c r="O603" s="104"/>
      <c r="P603" s="104"/>
      <c r="Q603" s="104"/>
      <c r="R603" s="104"/>
      <c r="S603" s="104"/>
      <c r="T603" s="104"/>
      <c r="U603" s="104"/>
      <c r="V603" s="104"/>
      <c r="W603" s="104"/>
      <c r="X603" s="104"/>
      <c r="Y603" s="104"/>
      <c r="Z603" s="104"/>
    </row>
    <row r="604" spans="1:26" ht="15.75" customHeight="1">
      <c r="A604" s="104"/>
      <c r="B604" s="104"/>
      <c r="C604" s="193"/>
      <c r="D604" s="104"/>
      <c r="E604" s="105"/>
      <c r="F604" s="105"/>
      <c r="G604" s="105"/>
      <c r="H604" s="105"/>
      <c r="I604" s="104"/>
      <c r="J604" s="104"/>
      <c r="K604" s="106"/>
      <c r="L604" s="107"/>
      <c r="M604" s="104"/>
      <c r="N604" s="104"/>
      <c r="O604" s="104"/>
      <c r="P604" s="104"/>
      <c r="Q604" s="104"/>
      <c r="R604" s="104"/>
      <c r="S604" s="104"/>
      <c r="T604" s="104"/>
      <c r="U604" s="104"/>
      <c r="V604" s="104"/>
      <c r="W604" s="104"/>
      <c r="X604" s="104"/>
      <c r="Y604" s="104"/>
      <c r="Z604" s="104"/>
    </row>
    <row r="605" spans="1:26" ht="15.75" customHeight="1">
      <c r="A605" s="104"/>
      <c r="B605" s="104"/>
      <c r="C605" s="193"/>
      <c r="D605" s="104"/>
      <c r="E605" s="105"/>
      <c r="F605" s="105"/>
      <c r="G605" s="105"/>
      <c r="H605" s="105"/>
      <c r="I605" s="104"/>
      <c r="J605" s="104"/>
      <c r="K605" s="106"/>
      <c r="L605" s="107"/>
      <c r="M605" s="104"/>
      <c r="N605" s="104"/>
      <c r="O605" s="104"/>
      <c r="P605" s="104"/>
      <c r="Q605" s="104"/>
      <c r="R605" s="104"/>
      <c r="S605" s="104"/>
      <c r="T605" s="104"/>
      <c r="U605" s="104"/>
      <c r="V605" s="104"/>
      <c r="W605" s="104"/>
      <c r="X605" s="104"/>
      <c r="Y605" s="104"/>
      <c r="Z605" s="104"/>
    </row>
    <row r="606" spans="1:26" ht="15.75" customHeight="1">
      <c r="A606" s="104"/>
      <c r="B606" s="104"/>
      <c r="C606" s="193"/>
      <c r="D606" s="104"/>
      <c r="E606" s="105"/>
      <c r="F606" s="105"/>
      <c r="G606" s="105"/>
      <c r="H606" s="105"/>
      <c r="I606" s="104"/>
      <c r="J606" s="104"/>
      <c r="K606" s="106"/>
      <c r="L606" s="107"/>
      <c r="M606" s="104"/>
      <c r="N606" s="104"/>
      <c r="O606" s="104"/>
      <c r="P606" s="104"/>
      <c r="Q606" s="104"/>
      <c r="R606" s="104"/>
      <c r="S606" s="104"/>
      <c r="T606" s="104"/>
      <c r="U606" s="104"/>
      <c r="V606" s="104"/>
      <c r="W606" s="104"/>
      <c r="X606" s="104"/>
      <c r="Y606" s="104"/>
      <c r="Z606" s="104"/>
    </row>
    <row r="607" spans="1:26" ht="15.75" customHeight="1">
      <c r="A607" s="104"/>
      <c r="B607" s="104"/>
      <c r="C607" s="193"/>
      <c r="D607" s="104"/>
      <c r="E607" s="105"/>
      <c r="F607" s="105"/>
      <c r="G607" s="105"/>
      <c r="H607" s="105"/>
      <c r="I607" s="104"/>
      <c r="J607" s="104"/>
      <c r="K607" s="106"/>
      <c r="L607" s="107"/>
      <c r="M607" s="104"/>
      <c r="N607" s="104"/>
      <c r="O607" s="104"/>
      <c r="P607" s="104"/>
      <c r="Q607" s="104"/>
      <c r="R607" s="104"/>
      <c r="S607" s="104"/>
      <c r="T607" s="104"/>
      <c r="U607" s="104"/>
      <c r="V607" s="104"/>
      <c r="W607" s="104"/>
      <c r="X607" s="104"/>
      <c r="Y607" s="104"/>
      <c r="Z607" s="104"/>
    </row>
    <row r="608" spans="1:26" ht="15.75" customHeight="1">
      <c r="A608" s="104"/>
      <c r="B608" s="104"/>
      <c r="C608" s="193"/>
      <c r="D608" s="104"/>
      <c r="E608" s="105"/>
      <c r="F608" s="105"/>
      <c r="G608" s="105"/>
      <c r="H608" s="105"/>
      <c r="I608" s="104"/>
      <c r="J608" s="104"/>
      <c r="K608" s="106"/>
      <c r="L608" s="107"/>
      <c r="M608" s="104"/>
      <c r="N608" s="104"/>
      <c r="O608" s="104"/>
      <c r="P608" s="104"/>
      <c r="Q608" s="104"/>
      <c r="R608" s="104"/>
      <c r="S608" s="104"/>
      <c r="T608" s="104"/>
      <c r="U608" s="104"/>
      <c r="V608" s="104"/>
      <c r="W608" s="104"/>
      <c r="X608" s="104"/>
      <c r="Y608" s="104"/>
      <c r="Z608" s="104"/>
    </row>
    <row r="609" spans="1:26" ht="15.75" customHeight="1">
      <c r="A609" s="104"/>
      <c r="B609" s="104"/>
      <c r="C609" s="193"/>
      <c r="D609" s="104"/>
      <c r="E609" s="105"/>
      <c r="F609" s="105"/>
      <c r="G609" s="105"/>
      <c r="H609" s="105"/>
      <c r="I609" s="104"/>
      <c r="J609" s="104"/>
      <c r="K609" s="106"/>
      <c r="L609" s="107"/>
      <c r="M609" s="104"/>
      <c r="N609" s="104"/>
      <c r="O609" s="104"/>
      <c r="P609" s="104"/>
      <c r="Q609" s="104"/>
      <c r="R609" s="104"/>
      <c r="S609" s="104"/>
      <c r="T609" s="104"/>
      <c r="U609" s="104"/>
      <c r="V609" s="104"/>
      <c r="W609" s="104"/>
      <c r="X609" s="104"/>
      <c r="Y609" s="104"/>
      <c r="Z609" s="104"/>
    </row>
    <row r="610" spans="1:26" ht="15.75" customHeight="1">
      <c r="A610" s="104"/>
      <c r="B610" s="104"/>
      <c r="C610" s="193"/>
      <c r="D610" s="104"/>
      <c r="E610" s="105"/>
      <c r="F610" s="105"/>
      <c r="G610" s="105"/>
      <c r="H610" s="105"/>
      <c r="I610" s="104"/>
      <c r="J610" s="104"/>
      <c r="K610" s="106"/>
      <c r="L610" s="107"/>
      <c r="M610" s="104"/>
      <c r="N610" s="104"/>
      <c r="O610" s="104"/>
      <c r="P610" s="104"/>
      <c r="Q610" s="104"/>
      <c r="R610" s="104"/>
      <c r="S610" s="104"/>
      <c r="T610" s="104"/>
      <c r="U610" s="104"/>
      <c r="V610" s="104"/>
      <c r="W610" s="104"/>
      <c r="X610" s="104"/>
      <c r="Y610" s="104"/>
      <c r="Z610" s="104"/>
    </row>
    <row r="611" spans="1:26" ht="15.75" customHeight="1">
      <c r="A611" s="104"/>
      <c r="B611" s="104"/>
      <c r="C611" s="193"/>
      <c r="D611" s="104"/>
      <c r="E611" s="105"/>
      <c r="F611" s="105"/>
      <c r="G611" s="105"/>
      <c r="H611" s="105"/>
      <c r="I611" s="104"/>
      <c r="J611" s="104"/>
      <c r="K611" s="106"/>
      <c r="L611" s="107"/>
      <c r="M611" s="104"/>
      <c r="N611" s="104"/>
      <c r="O611" s="104"/>
      <c r="P611" s="104"/>
      <c r="Q611" s="104"/>
      <c r="R611" s="104"/>
      <c r="S611" s="104"/>
      <c r="T611" s="104"/>
      <c r="U611" s="104"/>
      <c r="V611" s="104"/>
      <c r="W611" s="104"/>
      <c r="X611" s="104"/>
      <c r="Y611" s="104"/>
      <c r="Z611" s="104"/>
    </row>
    <row r="612" spans="1:26" ht="15.75" customHeight="1">
      <c r="A612" s="104"/>
      <c r="B612" s="104"/>
      <c r="C612" s="193"/>
      <c r="D612" s="104"/>
      <c r="E612" s="105"/>
      <c r="F612" s="105"/>
      <c r="G612" s="105"/>
      <c r="H612" s="105"/>
      <c r="I612" s="104"/>
      <c r="J612" s="104"/>
      <c r="K612" s="106"/>
      <c r="L612" s="107"/>
      <c r="M612" s="104"/>
      <c r="N612" s="104"/>
      <c r="O612" s="104"/>
      <c r="P612" s="104"/>
      <c r="Q612" s="104"/>
      <c r="R612" s="104"/>
      <c r="S612" s="104"/>
      <c r="T612" s="104"/>
      <c r="U612" s="104"/>
      <c r="V612" s="104"/>
      <c r="W612" s="104"/>
      <c r="X612" s="104"/>
      <c r="Y612" s="104"/>
      <c r="Z612" s="104"/>
    </row>
    <row r="613" spans="1:26" ht="15.75" customHeight="1">
      <c r="A613" s="104"/>
      <c r="B613" s="104"/>
      <c r="C613" s="193"/>
      <c r="D613" s="104"/>
      <c r="E613" s="105"/>
      <c r="F613" s="105"/>
      <c r="G613" s="105"/>
      <c r="H613" s="105"/>
      <c r="I613" s="104"/>
      <c r="J613" s="104"/>
      <c r="K613" s="106"/>
      <c r="L613" s="107"/>
      <c r="M613" s="104"/>
      <c r="N613" s="104"/>
      <c r="O613" s="104"/>
      <c r="P613" s="104"/>
      <c r="Q613" s="104"/>
      <c r="R613" s="104"/>
      <c r="S613" s="104"/>
      <c r="T613" s="104"/>
      <c r="U613" s="104"/>
      <c r="V613" s="104"/>
      <c r="W613" s="104"/>
      <c r="X613" s="104"/>
      <c r="Y613" s="104"/>
      <c r="Z613" s="104"/>
    </row>
    <row r="614" spans="1:26" ht="15.75" customHeight="1">
      <c r="A614" s="104"/>
      <c r="B614" s="104"/>
      <c r="C614" s="193"/>
      <c r="D614" s="104"/>
      <c r="E614" s="105"/>
      <c r="F614" s="105"/>
      <c r="G614" s="105"/>
      <c r="H614" s="105"/>
      <c r="I614" s="104"/>
      <c r="J614" s="104"/>
      <c r="K614" s="106"/>
      <c r="L614" s="107"/>
      <c r="M614" s="104"/>
      <c r="N614" s="104"/>
      <c r="O614" s="104"/>
      <c r="P614" s="104"/>
      <c r="Q614" s="104"/>
      <c r="R614" s="104"/>
      <c r="S614" s="104"/>
      <c r="T614" s="104"/>
      <c r="U614" s="104"/>
      <c r="V614" s="104"/>
      <c r="W614" s="104"/>
      <c r="X614" s="104"/>
      <c r="Y614" s="104"/>
      <c r="Z614" s="104"/>
    </row>
    <row r="615" spans="1:26" ht="15.75" customHeight="1">
      <c r="A615" s="104"/>
      <c r="B615" s="104"/>
      <c r="C615" s="193"/>
      <c r="D615" s="104"/>
      <c r="E615" s="105"/>
      <c r="F615" s="105"/>
      <c r="G615" s="105"/>
      <c r="H615" s="105"/>
      <c r="I615" s="104"/>
      <c r="J615" s="104"/>
      <c r="K615" s="106"/>
      <c r="L615" s="107"/>
      <c r="M615" s="104"/>
      <c r="N615" s="104"/>
      <c r="O615" s="104"/>
      <c r="P615" s="104"/>
      <c r="Q615" s="104"/>
      <c r="R615" s="104"/>
      <c r="S615" s="104"/>
      <c r="T615" s="104"/>
      <c r="U615" s="104"/>
      <c r="V615" s="104"/>
      <c r="W615" s="104"/>
      <c r="X615" s="104"/>
      <c r="Y615" s="104"/>
      <c r="Z615" s="104"/>
    </row>
    <row r="616" spans="1:26" ht="15.75" customHeight="1">
      <c r="A616" s="104"/>
      <c r="B616" s="104"/>
      <c r="C616" s="193"/>
      <c r="D616" s="104"/>
      <c r="E616" s="105"/>
      <c r="F616" s="105"/>
      <c r="G616" s="105"/>
      <c r="H616" s="105"/>
      <c r="I616" s="104"/>
      <c r="J616" s="104"/>
      <c r="K616" s="106"/>
      <c r="L616" s="107"/>
      <c r="M616" s="104"/>
      <c r="N616" s="104"/>
      <c r="O616" s="104"/>
      <c r="P616" s="104"/>
      <c r="Q616" s="104"/>
      <c r="R616" s="104"/>
      <c r="S616" s="104"/>
      <c r="T616" s="104"/>
      <c r="U616" s="104"/>
      <c r="V616" s="104"/>
      <c r="W616" s="104"/>
      <c r="X616" s="104"/>
      <c r="Y616" s="104"/>
      <c r="Z616" s="104"/>
    </row>
    <row r="617" spans="1:26" ht="15.75" customHeight="1">
      <c r="A617" s="104"/>
      <c r="B617" s="104"/>
      <c r="C617" s="193"/>
      <c r="D617" s="104"/>
      <c r="E617" s="105"/>
      <c r="F617" s="105"/>
      <c r="G617" s="105"/>
      <c r="H617" s="105"/>
      <c r="I617" s="104"/>
      <c r="J617" s="104"/>
      <c r="K617" s="106"/>
      <c r="L617" s="107"/>
      <c r="M617" s="104"/>
      <c r="N617" s="104"/>
      <c r="O617" s="104"/>
      <c r="P617" s="104"/>
      <c r="Q617" s="104"/>
      <c r="R617" s="104"/>
      <c r="S617" s="104"/>
      <c r="T617" s="104"/>
      <c r="U617" s="104"/>
      <c r="V617" s="104"/>
      <c r="W617" s="104"/>
      <c r="X617" s="104"/>
      <c r="Y617" s="104"/>
      <c r="Z617" s="104"/>
    </row>
    <row r="618" spans="1:26" ht="15.75" customHeight="1">
      <c r="A618" s="104"/>
      <c r="B618" s="104"/>
      <c r="C618" s="193"/>
      <c r="D618" s="104"/>
      <c r="E618" s="105"/>
      <c r="F618" s="105"/>
      <c r="G618" s="105"/>
      <c r="H618" s="105"/>
      <c r="I618" s="104"/>
      <c r="J618" s="104"/>
      <c r="K618" s="106"/>
      <c r="L618" s="107"/>
      <c r="M618" s="104"/>
      <c r="N618" s="104"/>
      <c r="O618" s="104"/>
      <c r="P618" s="104"/>
      <c r="Q618" s="104"/>
      <c r="R618" s="104"/>
      <c r="S618" s="104"/>
      <c r="T618" s="104"/>
      <c r="U618" s="104"/>
      <c r="V618" s="104"/>
      <c r="W618" s="104"/>
      <c r="X618" s="104"/>
      <c r="Y618" s="104"/>
      <c r="Z618" s="104"/>
    </row>
    <row r="619" spans="1:26" ht="15.75" customHeight="1">
      <c r="A619" s="104"/>
      <c r="B619" s="104"/>
      <c r="C619" s="193"/>
      <c r="D619" s="104"/>
      <c r="E619" s="105"/>
      <c r="F619" s="105"/>
      <c r="G619" s="105"/>
      <c r="H619" s="105"/>
      <c r="I619" s="104"/>
      <c r="J619" s="104"/>
      <c r="K619" s="106"/>
      <c r="L619" s="107"/>
      <c r="M619" s="104"/>
      <c r="N619" s="104"/>
      <c r="O619" s="104"/>
      <c r="P619" s="104"/>
      <c r="Q619" s="104"/>
      <c r="R619" s="104"/>
      <c r="S619" s="104"/>
      <c r="T619" s="104"/>
      <c r="U619" s="104"/>
      <c r="V619" s="104"/>
      <c r="W619" s="104"/>
      <c r="X619" s="104"/>
      <c r="Y619" s="104"/>
      <c r="Z619" s="104"/>
    </row>
    <row r="620" spans="1:26" ht="15.75" customHeight="1">
      <c r="A620" s="104"/>
      <c r="B620" s="104"/>
      <c r="C620" s="193"/>
      <c r="D620" s="104"/>
      <c r="E620" s="105"/>
      <c r="F620" s="105"/>
      <c r="G620" s="105"/>
      <c r="H620" s="105"/>
      <c r="I620" s="104"/>
      <c r="J620" s="104"/>
      <c r="K620" s="106"/>
      <c r="L620" s="107"/>
      <c r="M620" s="104"/>
      <c r="N620" s="104"/>
      <c r="O620" s="104"/>
      <c r="P620" s="104"/>
      <c r="Q620" s="104"/>
      <c r="R620" s="104"/>
      <c r="S620" s="104"/>
      <c r="T620" s="104"/>
      <c r="U620" s="104"/>
      <c r="V620" s="104"/>
      <c r="W620" s="104"/>
      <c r="X620" s="104"/>
      <c r="Y620" s="104"/>
      <c r="Z620" s="104"/>
    </row>
    <row r="621" spans="1:26" ht="15.75" customHeight="1">
      <c r="A621" s="104"/>
      <c r="B621" s="104"/>
      <c r="C621" s="193"/>
      <c r="D621" s="104"/>
      <c r="E621" s="105"/>
      <c r="F621" s="105"/>
      <c r="G621" s="105"/>
      <c r="H621" s="105"/>
      <c r="I621" s="104"/>
      <c r="J621" s="104"/>
      <c r="K621" s="106"/>
      <c r="L621" s="107"/>
      <c r="M621" s="104"/>
      <c r="N621" s="104"/>
      <c r="O621" s="104"/>
      <c r="P621" s="104"/>
      <c r="Q621" s="104"/>
      <c r="R621" s="104"/>
      <c r="S621" s="104"/>
      <c r="T621" s="104"/>
      <c r="U621" s="104"/>
      <c r="V621" s="104"/>
      <c r="W621" s="104"/>
      <c r="X621" s="104"/>
      <c r="Y621" s="104"/>
      <c r="Z621" s="104"/>
    </row>
    <row r="622" spans="1:26" ht="15.75" customHeight="1">
      <c r="A622" s="104"/>
      <c r="B622" s="104"/>
      <c r="C622" s="193"/>
      <c r="D622" s="104"/>
      <c r="E622" s="105"/>
      <c r="F622" s="105"/>
      <c r="G622" s="105"/>
      <c r="H622" s="105"/>
      <c r="I622" s="104"/>
      <c r="J622" s="104"/>
      <c r="K622" s="106"/>
      <c r="L622" s="107"/>
      <c r="M622" s="104"/>
      <c r="N622" s="104"/>
      <c r="O622" s="104"/>
      <c r="P622" s="104"/>
      <c r="Q622" s="104"/>
      <c r="R622" s="104"/>
      <c r="S622" s="104"/>
      <c r="T622" s="104"/>
      <c r="U622" s="104"/>
      <c r="V622" s="104"/>
      <c r="W622" s="104"/>
      <c r="X622" s="104"/>
      <c r="Y622" s="104"/>
      <c r="Z622" s="104"/>
    </row>
    <row r="623" spans="1:26" ht="15.75" customHeight="1">
      <c r="A623" s="104"/>
      <c r="B623" s="104"/>
      <c r="C623" s="193"/>
      <c r="D623" s="104"/>
      <c r="E623" s="105"/>
      <c r="F623" s="105"/>
      <c r="G623" s="105"/>
      <c r="H623" s="105"/>
      <c r="I623" s="104"/>
      <c r="J623" s="104"/>
      <c r="K623" s="106"/>
      <c r="L623" s="107"/>
      <c r="M623" s="104"/>
      <c r="N623" s="104"/>
      <c r="O623" s="104"/>
      <c r="P623" s="104"/>
      <c r="Q623" s="104"/>
      <c r="R623" s="104"/>
      <c r="S623" s="104"/>
      <c r="T623" s="104"/>
      <c r="U623" s="104"/>
      <c r="V623" s="104"/>
      <c r="W623" s="104"/>
      <c r="X623" s="104"/>
      <c r="Y623" s="104"/>
      <c r="Z623" s="104"/>
    </row>
    <row r="624" spans="1:26" ht="15.75" customHeight="1">
      <c r="A624" s="104"/>
      <c r="B624" s="104"/>
      <c r="C624" s="193"/>
      <c r="D624" s="104"/>
      <c r="E624" s="105"/>
      <c r="F624" s="105"/>
      <c r="G624" s="105"/>
      <c r="H624" s="105"/>
      <c r="I624" s="104"/>
      <c r="J624" s="104"/>
      <c r="K624" s="106"/>
      <c r="L624" s="107"/>
      <c r="M624" s="104"/>
      <c r="N624" s="104"/>
      <c r="O624" s="104"/>
      <c r="P624" s="104"/>
      <c r="Q624" s="104"/>
      <c r="R624" s="104"/>
      <c r="S624" s="104"/>
      <c r="T624" s="104"/>
      <c r="U624" s="104"/>
      <c r="V624" s="104"/>
      <c r="W624" s="104"/>
      <c r="X624" s="104"/>
      <c r="Y624" s="104"/>
      <c r="Z624" s="104"/>
    </row>
    <row r="625" spans="1:26" ht="15.75" customHeight="1">
      <c r="A625" s="104"/>
      <c r="B625" s="104"/>
      <c r="C625" s="193"/>
      <c r="D625" s="104"/>
      <c r="E625" s="105"/>
      <c r="F625" s="105"/>
      <c r="G625" s="105"/>
      <c r="H625" s="105"/>
      <c r="I625" s="104"/>
      <c r="J625" s="104"/>
      <c r="K625" s="106"/>
      <c r="L625" s="107"/>
      <c r="M625" s="104"/>
      <c r="N625" s="104"/>
      <c r="O625" s="104"/>
      <c r="P625" s="104"/>
      <c r="Q625" s="104"/>
      <c r="R625" s="104"/>
      <c r="S625" s="104"/>
      <c r="T625" s="104"/>
      <c r="U625" s="104"/>
      <c r="V625" s="104"/>
      <c r="W625" s="104"/>
      <c r="X625" s="104"/>
      <c r="Y625" s="104"/>
      <c r="Z625" s="104"/>
    </row>
    <row r="626" spans="1:26" ht="15.75" customHeight="1">
      <c r="A626" s="104"/>
      <c r="B626" s="104"/>
      <c r="C626" s="193"/>
      <c r="D626" s="104"/>
      <c r="E626" s="105"/>
      <c r="F626" s="105"/>
      <c r="G626" s="105"/>
      <c r="H626" s="105"/>
      <c r="I626" s="104"/>
      <c r="J626" s="104"/>
      <c r="K626" s="106"/>
      <c r="L626" s="107"/>
      <c r="M626" s="104"/>
      <c r="N626" s="104"/>
      <c r="O626" s="104"/>
      <c r="P626" s="104"/>
      <c r="Q626" s="104"/>
      <c r="R626" s="104"/>
      <c r="S626" s="104"/>
      <c r="T626" s="104"/>
      <c r="U626" s="104"/>
      <c r="V626" s="104"/>
      <c r="W626" s="104"/>
      <c r="X626" s="104"/>
      <c r="Y626" s="104"/>
      <c r="Z626" s="104"/>
    </row>
    <row r="627" spans="1:26" ht="15.75" customHeight="1">
      <c r="A627" s="104"/>
      <c r="B627" s="104"/>
      <c r="C627" s="193"/>
      <c r="D627" s="104"/>
      <c r="E627" s="105"/>
      <c r="F627" s="105"/>
      <c r="G627" s="105"/>
      <c r="H627" s="105"/>
      <c r="I627" s="104"/>
      <c r="J627" s="104"/>
      <c r="K627" s="106"/>
      <c r="L627" s="107"/>
      <c r="M627" s="104"/>
      <c r="N627" s="104"/>
      <c r="O627" s="104"/>
      <c r="P627" s="104"/>
      <c r="Q627" s="104"/>
      <c r="R627" s="104"/>
      <c r="S627" s="104"/>
      <c r="T627" s="104"/>
      <c r="U627" s="104"/>
      <c r="V627" s="104"/>
      <c r="W627" s="104"/>
      <c r="X627" s="104"/>
      <c r="Y627" s="104"/>
      <c r="Z627" s="104"/>
    </row>
    <row r="628" spans="1:26" ht="15.75" customHeight="1">
      <c r="A628" s="104"/>
      <c r="B628" s="104"/>
      <c r="C628" s="193"/>
      <c r="D628" s="104"/>
      <c r="E628" s="105"/>
      <c r="F628" s="105"/>
      <c r="G628" s="105"/>
      <c r="H628" s="105"/>
      <c r="I628" s="104"/>
      <c r="J628" s="104"/>
      <c r="K628" s="106"/>
      <c r="L628" s="107"/>
      <c r="M628" s="104"/>
      <c r="N628" s="104"/>
      <c r="O628" s="104"/>
      <c r="P628" s="104"/>
      <c r="Q628" s="104"/>
      <c r="R628" s="104"/>
      <c r="S628" s="104"/>
      <c r="T628" s="104"/>
      <c r="U628" s="104"/>
      <c r="V628" s="104"/>
      <c r="W628" s="104"/>
      <c r="X628" s="104"/>
      <c r="Y628" s="104"/>
      <c r="Z628" s="104"/>
    </row>
    <row r="629" spans="1:26" ht="15.75" customHeight="1">
      <c r="A629" s="104"/>
      <c r="B629" s="104"/>
      <c r="C629" s="193"/>
      <c r="D629" s="104"/>
      <c r="E629" s="105"/>
      <c r="F629" s="105"/>
      <c r="G629" s="105"/>
      <c r="H629" s="105"/>
      <c r="I629" s="104"/>
      <c r="J629" s="104"/>
      <c r="K629" s="106"/>
      <c r="L629" s="107"/>
      <c r="M629" s="104"/>
      <c r="N629" s="104"/>
      <c r="O629" s="104"/>
      <c r="P629" s="104"/>
      <c r="Q629" s="104"/>
      <c r="R629" s="104"/>
      <c r="S629" s="104"/>
      <c r="T629" s="104"/>
      <c r="U629" s="104"/>
      <c r="V629" s="104"/>
      <c r="W629" s="104"/>
      <c r="X629" s="104"/>
      <c r="Y629" s="104"/>
      <c r="Z629" s="104"/>
    </row>
    <row r="630" spans="1:26" ht="15.75" customHeight="1">
      <c r="A630" s="104"/>
      <c r="B630" s="104"/>
      <c r="C630" s="193"/>
      <c r="D630" s="104"/>
      <c r="E630" s="105"/>
      <c r="F630" s="105"/>
      <c r="G630" s="105"/>
      <c r="H630" s="105"/>
      <c r="I630" s="104"/>
      <c r="J630" s="104"/>
      <c r="K630" s="106"/>
      <c r="L630" s="107"/>
      <c r="M630" s="104"/>
      <c r="N630" s="104"/>
      <c r="O630" s="104"/>
      <c r="P630" s="104"/>
      <c r="Q630" s="104"/>
      <c r="R630" s="104"/>
      <c r="S630" s="104"/>
      <c r="T630" s="104"/>
      <c r="U630" s="104"/>
      <c r="V630" s="104"/>
      <c r="W630" s="104"/>
      <c r="X630" s="104"/>
      <c r="Y630" s="104"/>
      <c r="Z630" s="104"/>
    </row>
    <row r="631" spans="1:26" ht="15.75" customHeight="1">
      <c r="A631" s="104"/>
      <c r="B631" s="104"/>
      <c r="C631" s="193"/>
      <c r="D631" s="104"/>
      <c r="E631" s="105"/>
      <c r="F631" s="105"/>
      <c r="G631" s="105"/>
      <c r="H631" s="105"/>
      <c r="I631" s="104"/>
      <c r="J631" s="104"/>
      <c r="K631" s="106"/>
      <c r="L631" s="107"/>
      <c r="M631" s="104"/>
      <c r="N631" s="104"/>
      <c r="O631" s="104"/>
      <c r="P631" s="104"/>
      <c r="Q631" s="104"/>
      <c r="R631" s="104"/>
      <c r="S631" s="104"/>
      <c r="T631" s="104"/>
      <c r="U631" s="104"/>
      <c r="V631" s="104"/>
      <c r="W631" s="104"/>
      <c r="X631" s="104"/>
      <c r="Y631" s="104"/>
      <c r="Z631" s="104"/>
    </row>
    <row r="632" spans="1:26" ht="15.75" customHeight="1">
      <c r="A632" s="104"/>
      <c r="B632" s="104"/>
      <c r="C632" s="193"/>
      <c r="D632" s="104"/>
      <c r="E632" s="105"/>
      <c r="F632" s="105"/>
      <c r="G632" s="105"/>
      <c r="H632" s="105"/>
      <c r="I632" s="104"/>
      <c r="J632" s="104"/>
      <c r="K632" s="106"/>
      <c r="L632" s="107"/>
      <c r="M632" s="104"/>
      <c r="N632" s="104"/>
      <c r="O632" s="104"/>
      <c r="P632" s="104"/>
      <c r="Q632" s="104"/>
      <c r="R632" s="104"/>
      <c r="S632" s="104"/>
      <c r="T632" s="104"/>
      <c r="U632" s="104"/>
      <c r="V632" s="104"/>
      <c r="W632" s="104"/>
      <c r="X632" s="104"/>
      <c r="Y632" s="104"/>
      <c r="Z632" s="104"/>
    </row>
    <row r="633" spans="1:26" ht="15.75" customHeight="1">
      <c r="A633" s="104"/>
      <c r="B633" s="104"/>
      <c r="C633" s="193"/>
      <c r="D633" s="104"/>
      <c r="E633" s="105"/>
      <c r="F633" s="105"/>
      <c r="G633" s="105"/>
      <c r="H633" s="105"/>
      <c r="I633" s="104"/>
      <c r="J633" s="104"/>
      <c r="K633" s="106"/>
      <c r="L633" s="107"/>
      <c r="M633" s="104"/>
      <c r="N633" s="104"/>
      <c r="O633" s="104"/>
      <c r="P633" s="104"/>
      <c r="Q633" s="104"/>
      <c r="R633" s="104"/>
      <c r="S633" s="104"/>
      <c r="T633" s="104"/>
      <c r="U633" s="104"/>
      <c r="V633" s="104"/>
      <c r="W633" s="104"/>
      <c r="X633" s="104"/>
      <c r="Y633" s="104"/>
      <c r="Z633" s="104"/>
    </row>
    <row r="634" spans="1:26" ht="15.75" customHeight="1">
      <c r="A634" s="104"/>
      <c r="B634" s="104"/>
      <c r="C634" s="193"/>
      <c r="D634" s="104"/>
      <c r="E634" s="105"/>
      <c r="F634" s="105"/>
      <c r="G634" s="105"/>
      <c r="H634" s="105"/>
      <c r="I634" s="104"/>
      <c r="J634" s="104"/>
      <c r="K634" s="106"/>
      <c r="L634" s="107"/>
      <c r="M634" s="104"/>
      <c r="N634" s="104"/>
      <c r="O634" s="104"/>
      <c r="P634" s="104"/>
      <c r="Q634" s="104"/>
      <c r="R634" s="104"/>
      <c r="S634" s="104"/>
      <c r="T634" s="104"/>
      <c r="U634" s="104"/>
      <c r="V634" s="104"/>
      <c r="W634" s="104"/>
      <c r="X634" s="104"/>
      <c r="Y634" s="104"/>
      <c r="Z634" s="104"/>
    </row>
    <row r="635" spans="1:26" ht="15.75" customHeight="1">
      <c r="A635" s="104"/>
      <c r="B635" s="104"/>
      <c r="C635" s="193"/>
      <c r="D635" s="104"/>
      <c r="E635" s="105"/>
      <c r="F635" s="105"/>
      <c r="G635" s="105"/>
      <c r="H635" s="105"/>
      <c r="I635" s="104"/>
      <c r="J635" s="104"/>
      <c r="K635" s="106"/>
      <c r="L635" s="107"/>
      <c r="M635" s="104"/>
      <c r="N635" s="104"/>
      <c r="O635" s="104"/>
      <c r="P635" s="104"/>
      <c r="Q635" s="104"/>
      <c r="R635" s="104"/>
      <c r="S635" s="104"/>
      <c r="T635" s="104"/>
      <c r="U635" s="104"/>
      <c r="V635" s="104"/>
      <c r="W635" s="104"/>
      <c r="X635" s="104"/>
      <c r="Y635" s="104"/>
      <c r="Z635" s="104"/>
    </row>
    <row r="636" spans="1:26" ht="15.75" customHeight="1">
      <c r="A636" s="104"/>
      <c r="B636" s="104"/>
      <c r="C636" s="193"/>
      <c r="D636" s="104"/>
      <c r="E636" s="105"/>
      <c r="F636" s="105"/>
      <c r="G636" s="105"/>
      <c r="H636" s="105"/>
      <c r="I636" s="104"/>
      <c r="J636" s="104"/>
      <c r="K636" s="106"/>
      <c r="L636" s="107"/>
      <c r="M636" s="104"/>
      <c r="N636" s="104"/>
      <c r="O636" s="104"/>
      <c r="P636" s="104"/>
      <c r="Q636" s="104"/>
      <c r="R636" s="104"/>
      <c r="S636" s="104"/>
      <c r="T636" s="104"/>
      <c r="U636" s="104"/>
      <c r="V636" s="104"/>
      <c r="W636" s="104"/>
      <c r="X636" s="104"/>
      <c r="Y636" s="104"/>
      <c r="Z636" s="104"/>
    </row>
    <row r="637" spans="1:26" ht="15.75" customHeight="1">
      <c r="A637" s="104"/>
      <c r="B637" s="104"/>
      <c r="C637" s="193"/>
      <c r="D637" s="104"/>
      <c r="E637" s="105"/>
      <c r="F637" s="105"/>
      <c r="G637" s="105"/>
      <c r="H637" s="105"/>
      <c r="I637" s="104"/>
      <c r="J637" s="104"/>
      <c r="K637" s="106"/>
      <c r="L637" s="107"/>
      <c r="M637" s="104"/>
      <c r="N637" s="104"/>
      <c r="O637" s="104"/>
      <c r="P637" s="104"/>
      <c r="Q637" s="104"/>
      <c r="R637" s="104"/>
      <c r="S637" s="104"/>
      <c r="T637" s="104"/>
      <c r="U637" s="104"/>
      <c r="V637" s="104"/>
      <c r="W637" s="104"/>
      <c r="X637" s="104"/>
      <c r="Y637" s="104"/>
      <c r="Z637" s="104"/>
    </row>
    <row r="638" spans="1:26" ht="15.75" customHeight="1">
      <c r="A638" s="104"/>
      <c r="B638" s="104"/>
      <c r="C638" s="193"/>
      <c r="D638" s="104"/>
      <c r="E638" s="105"/>
      <c r="F638" s="105"/>
      <c r="G638" s="105"/>
      <c r="H638" s="105"/>
      <c r="I638" s="104"/>
      <c r="J638" s="104"/>
      <c r="K638" s="106"/>
      <c r="L638" s="107"/>
      <c r="M638" s="104"/>
      <c r="N638" s="104"/>
      <c r="O638" s="104"/>
      <c r="P638" s="104"/>
      <c r="Q638" s="104"/>
      <c r="R638" s="104"/>
      <c r="S638" s="104"/>
      <c r="T638" s="104"/>
      <c r="U638" s="104"/>
      <c r="V638" s="104"/>
      <c r="W638" s="104"/>
      <c r="X638" s="104"/>
      <c r="Y638" s="104"/>
      <c r="Z638" s="104"/>
    </row>
    <row r="639" spans="1:26" ht="15.75" customHeight="1">
      <c r="A639" s="104"/>
      <c r="B639" s="104"/>
      <c r="C639" s="193"/>
      <c r="D639" s="104"/>
      <c r="E639" s="105"/>
      <c r="F639" s="105"/>
      <c r="G639" s="105"/>
      <c r="H639" s="105"/>
      <c r="I639" s="104"/>
      <c r="J639" s="104"/>
      <c r="K639" s="106"/>
      <c r="L639" s="107"/>
      <c r="M639" s="104"/>
      <c r="N639" s="104"/>
      <c r="O639" s="104"/>
      <c r="P639" s="104"/>
      <c r="Q639" s="104"/>
      <c r="R639" s="104"/>
      <c r="S639" s="104"/>
      <c r="T639" s="104"/>
      <c r="U639" s="104"/>
      <c r="V639" s="104"/>
      <c r="W639" s="104"/>
      <c r="X639" s="104"/>
      <c r="Y639" s="104"/>
      <c r="Z639" s="104"/>
    </row>
    <row r="640" spans="1:26" ht="15.75" customHeight="1">
      <c r="A640" s="104"/>
      <c r="B640" s="104"/>
      <c r="C640" s="193"/>
      <c r="D640" s="104"/>
      <c r="E640" s="105"/>
      <c r="F640" s="105"/>
      <c r="G640" s="105"/>
      <c r="H640" s="105"/>
      <c r="I640" s="104"/>
      <c r="J640" s="104"/>
      <c r="K640" s="106"/>
      <c r="L640" s="107"/>
      <c r="M640" s="104"/>
      <c r="N640" s="104"/>
      <c r="O640" s="104"/>
      <c r="P640" s="104"/>
      <c r="Q640" s="104"/>
      <c r="R640" s="104"/>
      <c r="S640" s="104"/>
      <c r="T640" s="104"/>
      <c r="U640" s="104"/>
      <c r="V640" s="104"/>
      <c r="W640" s="104"/>
      <c r="X640" s="104"/>
      <c r="Y640" s="104"/>
      <c r="Z640" s="104"/>
    </row>
    <row r="641" spans="1:26" ht="15.75" customHeight="1">
      <c r="A641" s="104"/>
      <c r="B641" s="104"/>
      <c r="C641" s="193"/>
      <c r="D641" s="104"/>
      <c r="E641" s="105"/>
      <c r="F641" s="105"/>
      <c r="G641" s="105"/>
      <c r="H641" s="105"/>
      <c r="I641" s="104"/>
      <c r="J641" s="104"/>
      <c r="K641" s="106"/>
      <c r="L641" s="107"/>
      <c r="M641" s="104"/>
      <c r="N641" s="104"/>
      <c r="O641" s="104"/>
      <c r="P641" s="104"/>
      <c r="Q641" s="104"/>
      <c r="R641" s="104"/>
      <c r="S641" s="104"/>
      <c r="T641" s="104"/>
      <c r="U641" s="104"/>
      <c r="V641" s="104"/>
      <c r="W641" s="104"/>
      <c r="X641" s="104"/>
      <c r="Y641" s="104"/>
      <c r="Z641" s="104"/>
    </row>
    <row r="642" spans="1:26" ht="15.75" customHeight="1">
      <c r="A642" s="104"/>
      <c r="B642" s="104"/>
      <c r="C642" s="193"/>
      <c r="D642" s="104"/>
      <c r="E642" s="105"/>
      <c r="F642" s="105"/>
      <c r="G642" s="105"/>
      <c r="H642" s="105"/>
      <c r="I642" s="104"/>
      <c r="J642" s="104"/>
      <c r="K642" s="106"/>
      <c r="L642" s="107"/>
      <c r="M642" s="104"/>
      <c r="N642" s="104"/>
      <c r="O642" s="104"/>
      <c r="P642" s="104"/>
      <c r="Q642" s="104"/>
      <c r="R642" s="104"/>
      <c r="S642" s="104"/>
      <c r="T642" s="104"/>
      <c r="U642" s="104"/>
      <c r="V642" s="104"/>
      <c r="W642" s="104"/>
      <c r="X642" s="104"/>
      <c r="Y642" s="104"/>
      <c r="Z642" s="104"/>
    </row>
    <row r="643" spans="1:26" ht="15.75" customHeight="1">
      <c r="A643" s="104"/>
      <c r="B643" s="104"/>
      <c r="C643" s="193"/>
      <c r="D643" s="104"/>
      <c r="E643" s="105"/>
      <c r="F643" s="105"/>
      <c r="G643" s="105"/>
      <c r="H643" s="105"/>
      <c r="I643" s="104"/>
      <c r="J643" s="104"/>
      <c r="K643" s="106"/>
      <c r="L643" s="107"/>
      <c r="M643" s="104"/>
      <c r="N643" s="104"/>
      <c r="O643" s="104"/>
      <c r="P643" s="104"/>
      <c r="Q643" s="104"/>
      <c r="R643" s="104"/>
      <c r="S643" s="104"/>
      <c r="T643" s="104"/>
      <c r="U643" s="104"/>
      <c r="V643" s="104"/>
      <c r="W643" s="104"/>
      <c r="X643" s="104"/>
      <c r="Y643" s="104"/>
      <c r="Z643" s="104"/>
    </row>
    <row r="644" spans="1:26" ht="15.75" customHeight="1">
      <c r="A644" s="104"/>
      <c r="B644" s="104"/>
      <c r="C644" s="193"/>
      <c r="D644" s="104"/>
      <c r="E644" s="105"/>
      <c r="F644" s="105"/>
      <c r="G644" s="105"/>
      <c r="H644" s="105"/>
      <c r="I644" s="104"/>
      <c r="J644" s="104"/>
      <c r="K644" s="106"/>
      <c r="L644" s="107"/>
      <c r="M644" s="104"/>
      <c r="N644" s="104"/>
      <c r="O644" s="104"/>
      <c r="P644" s="104"/>
      <c r="Q644" s="104"/>
      <c r="R644" s="104"/>
      <c r="S644" s="104"/>
      <c r="T644" s="104"/>
      <c r="U644" s="104"/>
      <c r="V644" s="104"/>
      <c r="W644" s="104"/>
      <c r="X644" s="104"/>
      <c r="Y644" s="104"/>
      <c r="Z644" s="104"/>
    </row>
    <row r="645" spans="1:26" ht="15.75" customHeight="1">
      <c r="A645" s="104"/>
      <c r="B645" s="104"/>
      <c r="C645" s="193"/>
      <c r="D645" s="104"/>
      <c r="E645" s="105"/>
      <c r="F645" s="105"/>
      <c r="G645" s="105"/>
      <c r="H645" s="105"/>
      <c r="I645" s="104"/>
      <c r="J645" s="104"/>
      <c r="K645" s="106"/>
      <c r="L645" s="107"/>
      <c r="M645" s="104"/>
      <c r="N645" s="104"/>
      <c r="O645" s="104"/>
      <c r="P645" s="104"/>
      <c r="Q645" s="104"/>
      <c r="R645" s="104"/>
      <c r="S645" s="104"/>
      <c r="T645" s="104"/>
      <c r="U645" s="104"/>
      <c r="V645" s="104"/>
      <c r="W645" s="104"/>
      <c r="X645" s="104"/>
      <c r="Y645" s="104"/>
      <c r="Z645" s="104"/>
    </row>
    <row r="646" spans="1:26" ht="15.75" customHeight="1">
      <c r="A646" s="104"/>
      <c r="B646" s="104"/>
      <c r="C646" s="193"/>
      <c r="D646" s="104"/>
      <c r="E646" s="105"/>
      <c r="F646" s="105"/>
      <c r="G646" s="105"/>
      <c r="H646" s="105"/>
      <c r="I646" s="104"/>
      <c r="J646" s="104"/>
      <c r="K646" s="106"/>
      <c r="L646" s="107"/>
      <c r="M646" s="104"/>
      <c r="N646" s="104"/>
      <c r="O646" s="104"/>
      <c r="P646" s="104"/>
      <c r="Q646" s="104"/>
      <c r="R646" s="104"/>
      <c r="S646" s="104"/>
      <c r="T646" s="104"/>
      <c r="U646" s="104"/>
      <c r="V646" s="104"/>
      <c r="W646" s="104"/>
      <c r="X646" s="104"/>
      <c r="Y646" s="104"/>
      <c r="Z646" s="104"/>
    </row>
    <row r="647" spans="1:26" ht="15.75" customHeight="1">
      <c r="A647" s="104"/>
      <c r="B647" s="104"/>
      <c r="C647" s="193"/>
      <c r="D647" s="104"/>
      <c r="E647" s="105"/>
      <c r="F647" s="105"/>
      <c r="G647" s="105"/>
      <c r="H647" s="105"/>
      <c r="I647" s="104"/>
      <c r="J647" s="104"/>
      <c r="K647" s="106"/>
      <c r="L647" s="107"/>
      <c r="M647" s="104"/>
      <c r="N647" s="104"/>
      <c r="O647" s="104"/>
      <c r="P647" s="104"/>
      <c r="Q647" s="104"/>
      <c r="R647" s="104"/>
      <c r="S647" s="104"/>
      <c r="T647" s="104"/>
      <c r="U647" s="104"/>
      <c r="V647" s="104"/>
      <c r="W647" s="104"/>
      <c r="X647" s="104"/>
      <c r="Y647" s="104"/>
      <c r="Z647" s="104"/>
    </row>
    <row r="648" spans="1:26" ht="15.75" customHeight="1">
      <c r="A648" s="104"/>
      <c r="B648" s="104"/>
      <c r="C648" s="193"/>
      <c r="D648" s="104"/>
      <c r="E648" s="105"/>
      <c r="F648" s="105"/>
      <c r="G648" s="105"/>
      <c r="H648" s="105"/>
      <c r="I648" s="104"/>
      <c r="J648" s="104"/>
      <c r="K648" s="106"/>
      <c r="L648" s="107"/>
      <c r="M648" s="104"/>
      <c r="N648" s="104"/>
      <c r="O648" s="104"/>
      <c r="P648" s="104"/>
      <c r="Q648" s="104"/>
      <c r="R648" s="104"/>
      <c r="S648" s="104"/>
      <c r="T648" s="104"/>
      <c r="U648" s="104"/>
      <c r="V648" s="104"/>
      <c r="W648" s="104"/>
      <c r="X648" s="104"/>
      <c r="Y648" s="104"/>
      <c r="Z648" s="104"/>
    </row>
    <row r="649" spans="1:26" ht="15.75" customHeight="1">
      <c r="A649" s="104"/>
      <c r="B649" s="104"/>
      <c r="C649" s="193"/>
      <c r="D649" s="104"/>
      <c r="E649" s="105"/>
      <c r="F649" s="105"/>
      <c r="G649" s="105"/>
      <c r="H649" s="105"/>
      <c r="I649" s="104"/>
      <c r="J649" s="104"/>
      <c r="K649" s="106"/>
      <c r="L649" s="107"/>
      <c r="M649" s="104"/>
      <c r="N649" s="104"/>
      <c r="O649" s="104"/>
      <c r="P649" s="104"/>
      <c r="Q649" s="104"/>
      <c r="R649" s="104"/>
      <c r="S649" s="104"/>
      <c r="T649" s="104"/>
      <c r="U649" s="104"/>
      <c r="V649" s="104"/>
      <c r="W649" s="104"/>
      <c r="X649" s="104"/>
      <c r="Y649" s="104"/>
      <c r="Z649" s="104"/>
    </row>
    <row r="650" spans="1:26" ht="15.75" customHeight="1">
      <c r="A650" s="104"/>
      <c r="B650" s="104"/>
      <c r="C650" s="193"/>
      <c r="D650" s="104"/>
      <c r="E650" s="105"/>
      <c r="F650" s="105"/>
      <c r="G650" s="105"/>
      <c r="H650" s="105"/>
      <c r="I650" s="104"/>
      <c r="J650" s="104"/>
      <c r="K650" s="106"/>
      <c r="L650" s="107"/>
      <c r="M650" s="104"/>
      <c r="N650" s="104"/>
      <c r="O650" s="104"/>
      <c r="P650" s="104"/>
      <c r="Q650" s="104"/>
      <c r="R650" s="104"/>
      <c r="S650" s="104"/>
      <c r="T650" s="104"/>
      <c r="U650" s="104"/>
      <c r="V650" s="104"/>
      <c r="W650" s="104"/>
      <c r="X650" s="104"/>
      <c r="Y650" s="104"/>
      <c r="Z650" s="104"/>
    </row>
    <row r="651" spans="1:26" ht="15.75" customHeight="1">
      <c r="A651" s="104"/>
      <c r="B651" s="104"/>
      <c r="C651" s="193"/>
      <c r="D651" s="104"/>
      <c r="E651" s="105"/>
      <c r="F651" s="105"/>
      <c r="G651" s="105"/>
      <c r="H651" s="105"/>
      <c r="I651" s="104"/>
      <c r="J651" s="104"/>
      <c r="K651" s="106"/>
      <c r="L651" s="107"/>
      <c r="M651" s="104"/>
      <c r="N651" s="104"/>
      <c r="O651" s="104"/>
      <c r="P651" s="104"/>
      <c r="Q651" s="104"/>
      <c r="R651" s="104"/>
      <c r="S651" s="104"/>
      <c r="T651" s="104"/>
      <c r="U651" s="104"/>
      <c r="V651" s="104"/>
      <c r="W651" s="104"/>
      <c r="X651" s="104"/>
      <c r="Y651" s="104"/>
      <c r="Z651" s="104"/>
    </row>
    <row r="652" spans="1:26" ht="15.75" customHeight="1">
      <c r="A652" s="104"/>
      <c r="B652" s="104"/>
      <c r="C652" s="193"/>
      <c r="D652" s="104"/>
      <c r="E652" s="105"/>
      <c r="F652" s="105"/>
      <c r="G652" s="105"/>
      <c r="H652" s="105"/>
      <c r="I652" s="104"/>
      <c r="J652" s="104"/>
      <c r="K652" s="106"/>
      <c r="L652" s="107"/>
      <c r="M652" s="104"/>
      <c r="N652" s="104"/>
      <c r="O652" s="104"/>
      <c r="P652" s="104"/>
      <c r="Q652" s="104"/>
      <c r="R652" s="104"/>
      <c r="S652" s="104"/>
      <c r="T652" s="104"/>
      <c r="U652" s="104"/>
      <c r="V652" s="104"/>
      <c r="W652" s="104"/>
      <c r="X652" s="104"/>
      <c r="Y652" s="104"/>
      <c r="Z652" s="104"/>
    </row>
    <row r="653" spans="1:26" ht="15.75" customHeight="1">
      <c r="A653" s="104"/>
      <c r="B653" s="104"/>
      <c r="C653" s="193"/>
      <c r="D653" s="104"/>
      <c r="E653" s="105"/>
      <c r="F653" s="105"/>
      <c r="G653" s="105"/>
      <c r="H653" s="105"/>
      <c r="I653" s="104"/>
      <c r="J653" s="104"/>
      <c r="K653" s="106"/>
      <c r="L653" s="107"/>
      <c r="M653" s="104"/>
      <c r="N653" s="104"/>
      <c r="O653" s="104"/>
      <c r="P653" s="104"/>
      <c r="Q653" s="104"/>
      <c r="R653" s="104"/>
      <c r="S653" s="104"/>
      <c r="T653" s="104"/>
      <c r="U653" s="104"/>
      <c r="V653" s="104"/>
      <c r="W653" s="104"/>
      <c r="X653" s="104"/>
      <c r="Y653" s="104"/>
      <c r="Z653" s="104"/>
    </row>
    <row r="654" spans="1:26" ht="15.75" customHeight="1">
      <c r="A654" s="104"/>
      <c r="B654" s="104"/>
      <c r="C654" s="193"/>
      <c r="D654" s="104"/>
      <c r="E654" s="105"/>
      <c r="F654" s="105"/>
      <c r="G654" s="105"/>
      <c r="H654" s="105"/>
      <c r="I654" s="104"/>
      <c r="J654" s="104"/>
      <c r="K654" s="106"/>
      <c r="L654" s="107"/>
      <c r="M654" s="104"/>
      <c r="N654" s="104"/>
      <c r="O654" s="104"/>
      <c r="P654" s="104"/>
      <c r="Q654" s="104"/>
      <c r="R654" s="104"/>
      <c r="S654" s="104"/>
      <c r="T654" s="104"/>
      <c r="U654" s="104"/>
      <c r="V654" s="104"/>
      <c r="W654" s="104"/>
      <c r="X654" s="104"/>
      <c r="Y654" s="104"/>
      <c r="Z654" s="104"/>
    </row>
    <row r="655" spans="1:26" ht="15.75" customHeight="1">
      <c r="A655" s="104"/>
      <c r="B655" s="104"/>
      <c r="C655" s="193"/>
      <c r="D655" s="104"/>
      <c r="E655" s="105"/>
      <c r="F655" s="105"/>
      <c r="G655" s="105"/>
      <c r="H655" s="105"/>
      <c r="I655" s="104"/>
      <c r="J655" s="104"/>
      <c r="K655" s="106"/>
      <c r="L655" s="107"/>
      <c r="M655" s="104"/>
      <c r="N655" s="104"/>
      <c r="O655" s="104"/>
      <c r="P655" s="104"/>
      <c r="Q655" s="104"/>
      <c r="R655" s="104"/>
      <c r="S655" s="104"/>
      <c r="T655" s="104"/>
      <c r="U655" s="104"/>
      <c r="V655" s="104"/>
      <c r="W655" s="104"/>
      <c r="X655" s="104"/>
      <c r="Y655" s="104"/>
      <c r="Z655" s="104"/>
    </row>
    <row r="656" spans="1:26" ht="15.75" customHeight="1">
      <c r="A656" s="104"/>
      <c r="B656" s="104"/>
      <c r="C656" s="193"/>
      <c r="D656" s="104"/>
      <c r="E656" s="105"/>
      <c r="F656" s="105"/>
      <c r="G656" s="105"/>
      <c r="H656" s="105"/>
      <c r="I656" s="104"/>
      <c r="J656" s="104"/>
      <c r="K656" s="106"/>
      <c r="L656" s="107"/>
      <c r="M656" s="104"/>
      <c r="N656" s="104"/>
      <c r="O656" s="104"/>
      <c r="P656" s="104"/>
      <c r="Q656" s="104"/>
      <c r="R656" s="104"/>
      <c r="S656" s="104"/>
      <c r="T656" s="104"/>
      <c r="U656" s="104"/>
      <c r="V656" s="104"/>
      <c r="W656" s="104"/>
      <c r="X656" s="104"/>
      <c r="Y656" s="104"/>
      <c r="Z656" s="104"/>
    </row>
    <row r="657" spans="1:26" ht="15.75" customHeight="1">
      <c r="A657" s="104"/>
      <c r="B657" s="104"/>
      <c r="C657" s="193"/>
      <c r="D657" s="104"/>
      <c r="E657" s="105"/>
      <c r="F657" s="105"/>
      <c r="G657" s="105"/>
      <c r="H657" s="105"/>
      <c r="I657" s="104"/>
      <c r="J657" s="104"/>
      <c r="K657" s="106"/>
      <c r="L657" s="107"/>
      <c r="M657" s="104"/>
      <c r="N657" s="104"/>
      <c r="O657" s="104"/>
      <c r="P657" s="104"/>
      <c r="Q657" s="104"/>
      <c r="R657" s="104"/>
      <c r="S657" s="104"/>
      <c r="T657" s="104"/>
      <c r="U657" s="104"/>
      <c r="V657" s="104"/>
      <c r="W657" s="104"/>
      <c r="X657" s="104"/>
      <c r="Y657" s="104"/>
      <c r="Z657" s="104"/>
    </row>
    <row r="658" spans="1:26" ht="15.75" customHeight="1">
      <c r="A658" s="104"/>
      <c r="B658" s="104"/>
      <c r="C658" s="193"/>
      <c r="D658" s="104"/>
      <c r="E658" s="105"/>
      <c r="F658" s="105"/>
      <c r="G658" s="105"/>
      <c r="H658" s="105"/>
      <c r="I658" s="104"/>
      <c r="J658" s="104"/>
      <c r="K658" s="106"/>
      <c r="L658" s="107"/>
      <c r="M658" s="104"/>
      <c r="N658" s="104"/>
      <c r="O658" s="104"/>
      <c r="P658" s="104"/>
      <c r="Q658" s="104"/>
      <c r="R658" s="104"/>
      <c r="S658" s="104"/>
      <c r="T658" s="104"/>
      <c r="U658" s="104"/>
      <c r="V658" s="104"/>
      <c r="W658" s="104"/>
      <c r="X658" s="104"/>
      <c r="Y658" s="104"/>
      <c r="Z658" s="104"/>
    </row>
    <row r="659" spans="1:26" ht="15.75" customHeight="1">
      <c r="A659" s="104"/>
      <c r="B659" s="104"/>
      <c r="C659" s="193"/>
      <c r="D659" s="104"/>
      <c r="E659" s="105"/>
      <c r="F659" s="105"/>
      <c r="G659" s="105"/>
      <c r="H659" s="105"/>
      <c r="I659" s="104"/>
      <c r="J659" s="104"/>
      <c r="K659" s="106"/>
      <c r="L659" s="107"/>
      <c r="M659" s="104"/>
      <c r="N659" s="104"/>
      <c r="O659" s="104"/>
      <c r="P659" s="104"/>
      <c r="Q659" s="104"/>
      <c r="R659" s="104"/>
      <c r="S659" s="104"/>
      <c r="T659" s="104"/>
      <c r="U659" s="104"/>
      <c r="V659" s="104"/>
      <c r="W659" s="104"/>
      <c r="X659" s="104"/>
      <c r="Y659" s="104"/>
      <c r="Z659" s="104"/>
    </row>
    <row r="660" spans="1:26" ht="15.75" customHeight="1">
      <c r="A660" s="104"/>
      <c r="B660" s="104"/>
      <c r="C660" s="193"/>
      <c r="D660" s="104"/>
      <c r="E660" s="105"/>
      <c r="F660" s="105"/>
      <c r="G660" s="105"/>
      <c r="H660" s="105"/>
      <c r="I660" s="104"/>
      <c r="J660" s="104"/>
      <c r="K660" s="106"/>
      <c r="L660" s="107"/>
      <c r="M660" s="104"/>
      <c r="N660" s="104"/>
      <c r="O660" s="104"/>
      <c r="P660" s="104"/>
      <c r="Q660" s="104"/>
      <c r="R660" s="104"/>
      <c r="S660" s="104"/>
      <c r="T660" s="104"/>
      <c r="U660" s="104"/>
      <c r="V660" s="104"/>
      <c r="W660" s="104"/>
      <c r="X660" s="104"/>
      <c r="Y660" s="104"/>
      <c r="Z660" s="104"/>
    </row>
    <row r="661" spans="1:26" ht="15.75" customHeight="1">
      <c r="A661" s="104"/>
      <c r="B661" s="104"/>
      <c r="C661" s="193"/>
      <c r="D661" s="104"/>
      <c r="E661" s="105"/>
      <c r="F661" s="105"/>
      <c r="G661" s="105"/>
      <c r="H661" s="105"/>
      <c r="I661" s="104"/>
      <c r="J661" s="104"/>
      <c r="K661" s="106"/>
      <c r="L661" s="107"/>
      <c r="M661" s="104"/>
      <c r="N661" s="104"/>
      <c r="O661" s="104"/>
      <c r="P661" s="104"/>
      <c r="Q661" s="104"/>
      <c r="R661" s="104"/>
      <c r="S661" s="104"/>
      <c r="T661" s="104"/>
      <c r="U661" s="104"/>
      <c r="V661" s="104"/>
      <c r="W661" s="104"/>
      <c r="X661" s="104"/>
      <c r="Y661" s="104"/>
      <c r="Z661" s="104"/>
    </row>
    <row r="662" spans="1:26" ht="15.75" customHeight="1">
      <c r="A662" s="104"/>
      <c r="B662" s="104"/>
      <c r="C662" s="193"/>
      <c r="D662" s="104"/>
      <c r="E662" s="105"/>
      <c r="F662" s="105"/>
      <c r="G662" s="105"/>
      <c r="H662" s="105"/>
      <c r="I662" s="104"/>
      <c r="J662" s="104"/>
      <c r="K662" s="106"/>
      <c r="L662" s="107"/>
      <c r="M662" s="104"/>
      <c r="N662" s="104"/>
      <c r="O662" s="104"/>
      <c r="P662" s="104"/>
      <c r="Q662" s="104"/>
      <c r="R662" s="104"/>
      <c r="S662" s="104"/>
      <c r="T662" s="104"/>
      <c r="U662" s="104"/>
      <c r="V662" s="104"/>
      <c r="W662" s="104"/>
      <c r="X662" s="104"/>
      <c r="Y662" s="104"/>
      <c r="Z662" s="104"/>
    </row>
    <row r="663" spans="1:26" ht="15.75" customHeight="1">
      <c r="A663" s="104"/>
      <c r="B663" s="104"/>
      <c r="C663" s="193"/>
      <c r="D663" s="104"/>
      <c r="E663" s="105"/>
      <c r="F663" s="105"/>
      <c r="G663" s="105"/>
      <c r="H663" s="105"/>
      <c r="I663" s="104"/>
      <c r="J663" s="104"/>
      <c r="K663" s="106"/>
      <c r="L663" s="107"/>
      <c r="M663" s="104"/>
      <c r="N663" s="104"/>
      <c r="O663" s="104"/>
      <c r="P663" s="104"/>
      <c r="Q663" s="104"/>
      <c r="R663" s="104"/>
      <c r="S663" s="104"/>
      <c r="T663" s="104"/>
      <c r="U663" s="104"/>
      <c r="V663" s="104"/>
      <c r="W663" s="104"/>
      <c r="X663" s="104"/>
      <c r="Y663" s="104"/>
      <c r="Z663" s="104"/>
    </row>
    <row r="664" spans="1:26" ht="15.75" customHeight="1">
      <c r="A664" s="104"/>
      <c r="B664" s="104"/>
      <c r="C664" s="193"/>
      <c r="D664" s="104"/>
      <c r="E664" s="105"/>
      <c r="F664" s="105"/>
      <c r="G664" s="105"/>
      <c r="H664" s="105"/>
      <c r="I664" s="104"/>
      <c r="J664" s="104"/>
      <c r="K664" s="106"/>
      <c r="L664" s="107"/>
      <c r="M664" s="104"/>
      <c r="N664" s="104"/>
      <c r="O664" s="104"/>
      <c r="P664" s="104"/>
      <c r="Q664" s="104"/>
      <c r="R664" s="104"/>
      <c r="S664" s="104"/>
      <c r="T664" s="104"/>
      <c r="U664" s="104"/>
      <c r="V664" s="104"/>
      <c r="W664" s="104"/>
      <c r="X664" s="104"/>
      <c r="Y664" s="104"/>
      <c r="Z664" s="104"/>
    </row>
    <row r="665" spans="1:26" ht="15.75" customHeight="1">
      <c r="A665" s="104"/>
      <c r="B665" s="104"/>
      <c r="C665" s="193"/>
      <c r="D665" s="104"/>
      <c r="E665" s="105"/>
      <c r="F665" s="105"/>
      <c r="G665" s="105"/>
      <c r="H665" s="105"/>
      <c r="I665" s="104"/>
      <c r="J665" s="104"/>
      <c r="K665" s="106"/>
      <c r="L665" s="107"/>
      <c r="M665" s="104"/>
      <c r="N665" s="104"/>
      <c r="O665" s="104"/>
      <c r="P665" s="104"/>
      <c r="Q665" s="104"/>
      <c r="R665" s="104"/>
      <c r="S665" s="104"/>
      <c r="T665" s="104"/>
      <c r="U665" s="104"/>
      <c r="V665" s="104"/>
      <c r="W665" s="104"/>
      <c r="X665" s="104"/>
      <c r="Y665" s="104"/>
      <c r="Z665" s="104"/>
    </row>
    <row r="666" spans="1:26" ht="15.75" customHeight="1">
      <c r="A666" s="104"/>
      <c r="B666" s="104"/>
      <c r="C666" s="193"/>
      <c r="D666" s="104"/>
      <c r="E666" s="105"/>
      <c r="F666" s="105"/>
      <c r="G666" s="105"/>
      <c r="H666" s="105"/>
      <c r="I666" s="104"/>
      <c r="J666" s="104"/>
      <c r="K666" s="106"/>
      <c r="L666" s="107"/>
      <c r="M666" s="104"/>
      <c r="N666" s="104"/>
      <c r="O666" s="104"/>
      <c r="P666" s="104"/>
      <c r="Q666" s="104"/>
      <c r="R666" s="104"/>
      <c r="S666" s="104"/>
      <c r="T666" s="104"/>
      <c r="U666" s="104"/>
      <c r="V666" s="104"/>
      <c r="W666" s="104"/>
      <c r="X666" s="104"/>
      <c r="Y666" s="104"/>
      <c r="Z666" s="104"/>
    </row>
    <row r="667" spans="1:26" ht="15.75" customHeight="1">
      <c r="A667" s="104"/>
      <c r="B667" s="104"/>
      <c r="C667" s="193"/>
      <c r="D667" s="104"/>
      <c r="E667" s="105"/>
      <c r="F667" s="105"/>
      <c r="G667" s="105"/>
      <c r="H667" s="105"/>
      <c r="I667" s="104"/>
      <c r="J667" s="104"/>
      <c r="K667" s="106"/>
      <c r="L667" s="107"/>
      <c r="M667" s="104"/>
      <c r="N667" s="104"/>
      <c r="O667" s="104"/>
      <c r="P667" s="104"/>
      <c r="Q667" s="104"/>
      <c r="R667" s="104"/>
      <c r="S667" s="104"/>
      <c r="T667" s="104"/>
      <c r="U667" s="104"/>
      <c r="V667" s="104"/>
      <c r="W667" s="104"/>
      <c r="X667" s="104"/>
      <c r="Y667" s="104"/>
      <c r="Z667" s="104"/>
    </row>
    <row r="668" spans="1:26" ht="15.75" customHeight="1">
      <c r="A668" s="104"/>
      <c r="B668" s="104"/>
      <c r="C668" s="193"/>
      <c r="D668" s="104"/>
      <c r="E668" s="105"/>
      <c r="F668" s="105"/>
      <c r="G668" s="105"/>
      <c r="H668" s="105"/>
      <c r="I668" s="104"/>
      <c r="J668" s="104"/>
      <c r="K668" s="106"/>
      <c r="L668" s="107"/>
      <c r="M668" s="104"/>
      <c r="N668" s="104"/>
      <c r="O668" s="104"/>
      <c r="P668" s="104"/>
      <c r="Q668" s="104"/>
      <c r="R668" s="104"/>
      <c r="S668" s="104"/>
      <c r="T668" s="104"/>
      <c r="U668" s="104"/>
      <c r="V668" s="104"/>
      <c r="W668" s="104"/>
      <c r="X668" s="104"/>
      <c r="Y668" s="104"/>
      <c r="Z668" s="104"/>
    </row>
    <row r="669" spans="1:26" ht="15.75" customHeight="1">
      <c r="A669" s="104"/>
      <c r="B669" s="104"/>
      <c r="C669" s="193"/>
      <c r="D669" s="104"/>
      <c r="E669" s="105"/>
      <c r="F669" s="105"/>
      <c r="G669" s="105"/>
      <c r="H669" s="105"/>
      <c r="I669" s="104"/>
      <c r="J669" s="104"/>
      <c r="K669" s="106"/>
      <c r="L669" s="107"/>
      <c r="M669" s="104"/>
      <c r="N669" s="104"/>
      <c r="O669" s="104"/>
      <c r="P669" s="104"/>
      <c r="Q669" s="104"/>
      <c r="R669" s="104"/>
      <c r="S669" s="104"/>
      <c r="T669" s="104"/>
      <c r="U669" s="104"/>
      <c r="V669" s="104"/>
      <c r="W669" s="104"/>
      <c r="X669" s="104"/>
      <c r="Y669" s="104"/>
      <c r="Z669" s="104"/>
    </row>
    <row r="670" spans="1:26" ht="15.75" customHeight="1">
      <c r="A670" s="104"/>
      <c r="B670" s="104"/>
      <c r="C670" s="193"/>
      <c r="D670" s="104"/>
      <c r="E670" s="105"/>
      <c r="F670" s="105"/>
      <c r="G670" s="105"/>
      <c r="H670" s="105"/>
      <c r="I670" s="104"/>
      <c r="J670" s="104"/>
      <c r="K670" s="106"/>
      <c r="L670" s="107"/>
      <c r="M670" s="104"/>
      <c r="N670" s="104"/>
      <c r="O670" s="104"/>
      <c r="P670" s="104"/>
      <c r="Q670" s="104"/>
      <c r="R670" s="104"/>
      <c r="S670" s="104"/>
      <c r="T670" s="104"/>
      <c r="U670" s="104"/>
      <c r="V670" s="104"/>
      <c r="W670" s="104"/>
      <c r="X670" s="104"/>
      <c r="Y670" s="104"/>
      <c r="Z670" s="104"/>
    </row>
    <row r="671" spans="1:26" ht="15.75" customHeight="1">
      <c r="A671" s="104"/>
      <c r="B671" s="104"/>
      <c r="C671" s="193"/>
      <c r="D671" s="104"/>
      <c r="E671" s="105"/>
      <c r="F671" s="105"/>
      <c r="G671" s="105"/>
      <c r="H671" s="105"/>
      <c r="I671" s="104"/>
      <c r="J671" s="104"/>
      <c r="K671" s="106"/>
      <c r="L671" s="107"/>
      <c r="M671" s="104"/>
      <c r="N671" s="104"/>
      <c r="O671" s="104"/>
      <c r="P671" s="104"/>
      <c r="Q671" s="104"/>
      <c r="R671" s="104"/>
      <c r="S671" s="104"/>
      <c r="T671" s="104"/>
      <c r="U671" s="104"/>
      <c r="V671" s="104"/>
      <c r="W671" s="104"/>
      <c r="X671" s="104"/>
      <c r="Y671" s="104"/>
      <c r="Z671" s="104"/>
    </row>
    <row r="672" spans="1:26" ht="15.75" customHeight="1">
      <c r="A672" s="104"/>
      <c r="B672" s="104"/>
      <c r="C672" s="193"/>
      <c r="D672" s="104"/>
      <c r="E672" s="105"/>
      <c r="F672" s="105"/>
      <c r="G672" s="105"/>
      <c r="H672" s="105"/>
      <c r="I672" s="104"/>
      <c r="J672" s="104"/>
      <c r="K672" s="106"/>
      <c r="L672" s="107"/>
      <c r="M672" s="104"/>
      <c r="N672" s="104"/>
      <c r="O672" s="104"/>
      <c r="P672" s="104"/>
      <c r="Q672" s="104"/>
      <c r="R672" s="104"/>
      <c r="S672" s="104"/>
      <c r="T672" s="104"/>
      <c r="U672" s="104"/>
      <c r="V672" s="104"/>
      <c r="W672" s="104"/>
      <c r="X672" s="104"/>
      <c r="Y672" s="104"/>
      <c r="Z672" s="104"/>
    </row>
    <row r="673" spans="1:26" ht="15.75" customHeight="1">
      <c r="A673" s="104"/>
      <c r="B673" s="104"/>
      <c r="C673" s="193"/>
      <c r="D673" s="104"/>
      <c r="E673" s="105"/>
      <c r="F673" s="105"/>
      <c r="G673" s="105"/>
      <c r="H673" s="105"/>
      <c r="I673" s="104"/>
      <c r="J673" s="104"/>
      <c r="K673" s="106"/>
      <c r="L673" s="107"/>
      <c r="M673" s="104"/>
      <c r="N673" s="104"/>
      <c r="O673" s="104"/>
      <c r="P673" s="104"/>
      <c r="Q673" s="104"/>
      <c r="R673" s="104"/>
      <c r="S673" s="104"/>
      <c r="T673" s="104"/>
      <c r="U673" s="104"/>
      <c r="V673" s="104"/>
      <c r="W673" s="104"/>
      <c r="X673" s="104"/>
      <c r="Y673" s="104"/>
      <c r="Z673" s="104"/>
    </row>
    <row r="674" spans="1:26" ht="15.75" customHeight="1">
      <c r="A674" s="104"/>
      <c r="B674" s="104"/>
      <c r="C674" s="193"/>
      <c r="D674" s="104"/>
      <c r="E674" s="105"/>
      <c r="F674" s="105"/>
      <c r="G674" s="105"/>
      <c r="H674" s="105"/>
      <c r="I674" s="104"/>
      <c r="J674" s="104"/>
      <c r="K674" s="106"/>
      <c r="L674" s="107"/>
      <c r="M674" s="104"/>
      <c r="N674" s="104"/>
      <c r="O674" s="104"/>
      <c r="P674" s="104"/>
      <c r="Q674" s="104"/>
      <c r="R674" s="104"/>
      <c r="S674" s="104"/>
      <c r="T674" s="104"/>
      <c r="U674" s="104"/>
      <c r="V674" s="104"/>
      <c r="W674" s="104"/>
      <c r="X674" s="104"/>
      <c r="Y674" s="104"/>
      <c r="Z674" s="104"/>
    </row>
    <row r="675" spans="1:26" ht="15.75" customHeight="1">
      <c r="A675" s="104"/>
      <c r="B675" s="104"/>
      <c r="C675" s="193"/>
      <c r="D675" s="104"/>
      <c r="E675" s="105"/>
      <c r="F675" s="105"/>
      <c r="G675" s="105"/>
      <c r="H675" s="105"/>
      <c r="I675" s="104"/>
      <c r="J675" s="104"/>
      <c r="K675" s="106"/>
      <c r="L675" s="107"/>
      <c r="M675" s="104"/>
      <c r="N675" s="104"/>
      <c r="O675" s="104"/>
      <c r="P675" s="104"/>
      <c r="Q675" s="104"/>
      <c r="R675" s="104"/>
      <c r="S675" s="104"/>
      <c r="T675" s="104"/>
      <c r="U675" s="104"/>
      <c r="V675" s="104"/>
      <c r="W675" s="104"/>
      <c r="X675" s="104"/>
      <c r="Y675" s="104"/>
      <c r="Z675" s="104"/>
    </row>
    <row r="676" spans="1:26" ht="15.75" customHeight="1">
      <c r="A676" s="104"/>
      <c r="B676" s="104"/>
      <c r="C676" s="193"/>
      <c r="D676" s="104"/>
      <c r="E676" s="105"/>
      <c r="F676" s="105"/>
      <c r="G676" s="105"/>
      <c r="H676" s="105"/>
      <c r="I676" s="104"/>
      <c r="J676" s="104"/>
      <c r="K676" s="106"/>
      <c r="L676" s="107"/>
      <c r="M676" s="104"/>
      <c r="N676" s="104"/>
      <c r="O676" s="104"/>
      <c r="P676" s="104"/>
      <c r="Q676" s="104"/>
      <c r="R676" s="104"/>
      <c r="S676" s="104"/>
      <c r="T676" s="104"/>
      <c r="U676" s="104"/>
      <c r="V676" s="104"/>
      <c r="W676" s="104"/>
      <c r="X676" s="104"/>
      <c r="Y676" s="104"/>
      <c r="Z676" s="104"/>
    </row>
    <row r="677" spans="1:26" ht="15.75" customHeight="1">
      <c r="A677" s="104"/>
      <c r="B677" s="104"/>
      <c r="C677" s="193"/>
      <c r="D677" s="104"/>
      <c r="E677" s="105"/>
      <c r="F677" s="105"/>
      <c r="G677" s="105"/>
      <c r="H677" s="105"/>
      <c r="I677" s="104"/>
      <c r="J677" s="104"/>
      <c r="K677" s="106"/>
      <c r="L677" s="107"/>
      <c r="M677" s="104"/>
      <c r="N677" s="104"/>
      <c r="O677" s="104"/>
      <c r="P677" s="104"/>
      <c r="Q677" s="104"/>
      <c r="R677" s="104"/>
      <c r="S677" s="104"/>
      <c r="T677" s="104"/>
      <c r="U677" s="104"/>
      <c r="V677" s="104"/>
      <c r="W677" s="104"/>
      <c r="X677" s="104"/>
      <c r="Y677" s="104"/>
      <c r="Z677" s="104"/>
    </row>
    <row r="678" spans="1:26" ht="15.75" customHeight="1">
      <c r="A678" s="104"/>
      <c r="B678" s="104"/>
      <c r="C678" s="193"/>
      <c r="D678" s="104"/>
      <c r="E678" s="105"/>
      <c r="F678" s="105"/>
      <c r="G678" s="105"/>
      <c r="H678" s="105"/>
      <c r="I678" s="104"/>
      <c r="J678" s="104"/>
      <c r="K678" s="106"/>
      <c r="L678" s="107"/>
      <c r="M678" s="104"/>
      <c r="N678" s="104"/>
      <c r="O678" s="104"/>
      <c r="P678" s="104"/>
      <c r="Q678" s="104"/>
      <c r="R678" s="104"/>
      <c r="S678" s="104"/>
      <c r="T678" s="104"/>
      <c r="U678" s="104"/>
      <c r="V678" s="104"/>
      <c r="W678" s="104"/>
      <c r="X678" s="104"/>
      <c r="Y678" s="104"/>
      <c r="Z678" s="104"/>
    </row>
    <row r="679" spans="1:26" ht="15.75" customHeight="1">
      <c r="A679" s="104"/>
      <c r="B679" s="104"/>
      <c r="C679" s="193"/>
      <c r="D679" s="104"/>
      <c r="E679" s="105"/>
      <c r="F679" s="105"/>
      <c r="G679" s="105"/>
      <c r="H679" s="105"/>
      <c r="I679" s="104"/>
      <c r="J679" s="104"/>
      <c r="K679" s="106"/>
      <c r="L679" s="107"/>
      <c r="M679" s="104"/>
      <c r="N679" s="104"/>
      <c r="O679" s="104"/>
      <c r="P679" s="104"/>
      <c r="Q679" s="104"/>
      <c r="R679" s="104"/>
      <c r="S679" s="104"/>
      <c r="T679" s="104"/>
      <c r="U679" s="104"/>
      <c r="V679" s="104"/>
      <c r="W679" s="104"/>
      <c r="X679" s="104"/>
      <c r="Y679" s="104"/>
      <c r="Z679" s="104"/>
    </row>
    <row r="680" spans="1:26" ht="15.75" customHeight="1">
      <c r="A680" s="104"/>
      <c r="B680" s="104"/>
      <c r="C680" s="193"/>
      <c r="D680" s="104"/>
      <c r="E680" s="105"/>
      <c r="F680" s="105"/>
      <c r="G680" s="105"/>
      <c r="H680" s="105"/>
      <c r="I680" s="104"/>
      <c r="J680" s="104"/>
      <c r="K680" s="106"/>
      <c r="L680" s="107"/>
      <c r="M680" s="104"/>
      <c r="N680" s="104"/>
      <c r="O680" s="104"/>
      <c r="P680" s="104"/>
      <c r="Q680" s="104"/>
      <c r="R680" s="104"/>
      <c r="S680" s="104"/>
      <c r="T680" s="104"/>
      <c r="U680" s="104"/>
      <c r="V680" s="104"/>
      <c r="W680" s="104"/>
      <c r="X680" s="104"/>
      <c r="Y680" s="104"/>
      <c r="Z680" s="104"/>
    </row>
    <row r="681" spans="1:26" ht="15.75" customHeight="1">
      <c r="A681" s="104"/>
      <c r="B681" s="104"/>
      <c r="C681" s="193"/>
      <c r="D681" s="104"/>
      <c r="E681" s="105"/>
      <c r="F681" s="105"/>
      <c r="G681" s="105"/>
      <c r="H681" s="105"/>
      <c r="I681" s="104"/>
      <c r="J681" s="104"/>
      <c r="K681" s="106"/>
      <c r="L681" s="107"/>
      <c r="M681" s="104"/>
      <c r="N681" s="104"/>
      <c r="O681" s="104"/>
      <c r="P681" s="104"/>
      <c r="Q681" s="104"/>
      <c r="R681" s="104"/>
      <c r="S681" s="104"/>
      <c r="T681" s="104"/>
      <c r="U681" s="104"/>
      <c r="V681" s="104"/>
      <c r="W681" s="104"/>
      <c r="X681" s="104"/>
      <c r="Y681" s="104"/>
      <c r="Z681" s="104"/>
    </row>
    <row r="682" spans="1:26" ht="15.75" customHeight="1">
      <c r="A682" s="104"/>
      <c r="B682" s="104"/>
      <c r="C682" s="193"/>
      <c r="D682" s="104"/>
      <c r="E682" s="105"/>
      <c r="F682" s="105"/>
      <c r="G682" s="105"/>
      <c r="H682" s="105"/>
      <c r="I682" s="104"/>
      <c r="J682" s="104"/>
      <c r="K682" s="106"/>
      <c r="L682" s="107"/>
      <c r="M682" s="104"/>
      <c r="N682" s="104"/>
      <c r="O682" s="104"/>
      <c r="P682" s="104"/>
      <c r="Q682" s="104"/>
      <c r="R682" s="104"/>
      <c r="S682" s="104"/>
      <c r="T682" s="104"/>
      <c r="U682" s="104"/>
      <c r="V682" s="104"/>
      <c r="W682" s="104"/>
      <c r="X682" s="104"/>
      <c r="Y682" s="104"/>
      <c r="Z682" s="104"/>
    </row>
    <row r="683" spans="1:26" ht="15.75" customHeight="1">
      <c r="A683" s="104"/>
      <c r="B683" s="104"/>
      <c r="C683" s="193"/>
      <c r="D683" s="104"/>
      <c r="E683" s="105"/>
      <c r="F683" s="105"/>
      <c r="G683" s="105"/>
      <c r="H683" s="105"/>
      <c r="I683" s="104"/>
      <c r="J683" s="104"/>
      <c r="K683" s="106"/>
      <c r="L683" s="107"/>
      <c r="M683" s="104"/>
      <c r="N683" s="104"/>
      <c r="O683" s="104"/>
      <c r="P683" s="104"/>
      <c r="Q683" s="104"/>
      <c r="R683" s="104"/>
      <c r="S683" s="104"/>
      <c r="T683" s="104"/>
      <c r="U683" s="104"/>
      <c r="V683" s="104"/>
      <c r="W683" s="104"/>
      <c r="X683" s="104"/>
      <c r="Y683" s="104"/>
      <c r="Z683" s="104"/>
    </row>
    <row r="684" spans="1:26" ht="15.75" customHeight="1">
      <c r="A684" s="104"/>
      <c r="B684" s="104"/>
      <c r="C684" s="193"/>
      <c r="D684" s="104"/>
      <c r="E684" s="105"/>
      <c r="F684" s="105"/>
      <c r="G684" s="105"/>
      <c r="H684" s="105"/>
      <c r="I684" s="104"/>
      <c r="J684" s="104"/>
      <c r="K684" s="106"/>
      <c r="L684" s="107"/>
      <c r="M684" s="104"/>
      <c r="N684" s="104"/>
      <c r="O684" s="104"/>
      <c r="P684" s="104"/>
      <c r="Q684" s="104"/>
      <c r="R684" s="104"/>
      <c r="S684" s="104"/>
      <c r="T684" s="104"/>
      <c r="U684" s="104"/>
      <c r="V684" s="104"/>
      <c r="W684" s="104"/>
      <c r="X684" s="104"/>
      <c r="Y684" s="104"/>
      <c r="Z684" s="104"/>
    </row>
    <row r="685" spans="1:26" ht="15.75" customHeight="1">
      <c r="A685" s="104"/>
      <c r="B685" s="104"/>
      <c r="C685" s="193"/>
      <c r="D685" s="104"/>
      <c r="E685" s="105"/>
      <c r="F685" s="105"/>
      <c r="G685" s="105"/>
      <c r="H685" s="105"/>
      <c r="I685" s="104"/>
      <c r="J685" s="104"/>
      <c r="K685" s="106"/>
      <c r="L685" s="107"/>
      <c r="M685" s="104"/>
      <c r="N685" s="104"/>
      <c r="O685" s="104"/>
      <c r="P685" s="104"/>
      <c r="Q685" s="104"/>
      <c r="R685" s="104"/>
      <c r="S685" s="104"/>
      <c r="T685" s="104"/>
      <c r="U685" s="104"/>
      <c r="V685" s="104"/>
      <c r="W685" s="104"/>
      <c r="X685" s="104"/>
      <c r="Y685" s="104"/>
      <c r="Z685" s="104"/>
    </row>
    <row r="686" spans="1:26" ht="15.75" customHeight="1">
      <c r="A686" s="104"/>
      <c r="B686" s="104"/>
      <c r="C686" s="193"/>
      <c r="D686" s="104"/>
      <c r="E686" s="105"/>
      <c r="F686" s="105"/>
      <c r="G686" s="105"/>
      <c r="H686" s="105"/>
      <c r="I686" s="104"/>
      <c r="J686" s="104"/>
      <c r="K686" s="106"/>
      <c r="L686" s="107"/>
      <c r="M686" s="104"/>
      <c r="N686" s="104"/>
      <c r="O686" s="104"/>
      <c r="P686" s="104"/>
      <c r="Q686" s="104"/>
      <c r="R686" s="104"/>
      <c r="S686" s="104"/>
      <c r="T686" s="104"/>
      <c r="U686" s="104"/>
      <c r="V686" s="104"/>
      <c r="W686" s="104"/>
      <c r="X686" s="104"/>
      <c r="Y686" s="104"/>
      <c r="Z686" s="104"/>
    </row>
    <row r="687" spans="1:26" ht="15.75" customHeight="1">
      <c r="A687" s="104"/>
      <c r="B687" s="104"/>
      <c r="C687" s="193"/>
      <c r="D687" s="104"/>
      <c r="E687" s="105"/>
      <c r="F687" s="105"/>
      <c r="G687" s="105"/>
      <c r="H687" s="105"/>
      <c r="I687" s="104"/>
      <c r="J687" s="104"/>
      <c r="K687" s="106"/>
      <c r="L687" s="107"/>
      <c r="M687" s="104"/>
      <c r="N687" s="104"/>
      <c r="O687" s="104"/>
      <c r="P687" s="104"/>
      <c r="Q687" s="104"/>
      <c r="R687" s="104"/>
      <c r="S687" s="104"/>
      <c r="T687" s="104"/>
      <c r="U687" s="104"/>
      <c r="V687" s="104"/>
      <c r="W687" s="104"/>
      <c r="X687" s="104"/>
      <c r="Y687" s="104"/>
      <c r="Z687" s="104"/>
    </row>
    <row r="688" spans="1:26" ht="15.75" customHeight="1">
      <c r="A688" s="104"/>
      <c r="B688" s="104"/>
      <c r="C688" s="193"/>
      <c r="D688" s="104"/>
      <c r="E688" s="105"/>
      <c r="F688" s="105"/>
      <c r="G688" s="105"/>
      <c r="H688" s="105"/>
      <c r="I688" s="104"/>
      <c r="J688" s="104"/>
      <c r="K688" s="106"/>
      <c r="L688" s="107"/>
      <c r="M688" s="104"/>
      <c r="N688" s="104"/>
      <c r="O688" s="104"/>
      <c r="P688" s="104"/>
      <c r="Q688" s="104"/>
      <c r="R688" s="104"/>
      <c r="S688" s="104"/>
      <c r="T688" s="104"/>
      <c r="U688" s="104"/>
      <c r="V688" s="104"/>
      <c r="W688" s="104"/>
      <c r="X688" s="104"/>
      <c r="Y688" s="104"/>
      <c r="Z688" s="104"/>
    </row>
    <row r="689" spans="1:26" ht="15.75" customHeight="1">
      <c r="A689" s="104"/>
      <c r="B689" s="104"/>
      <c r="C689" s="193"/>
      <c r="D689" s="104"/>
      <c r="E689" s="105"/>
      <c r="F689" s="105"/>
      <c r="G689" s="105"/>
      <c r="H689" s="105"/>
      <c r="I689" s="104"/>
      <c r="J689" s="104"/>
      <c r="K689" s="106"/>
      <c r="L689" s="107"/>
      <c r="M689" s="104"/>
      <c r="N689" s="104"/>
      <c r="O689" s="104"/>
      <c r="P689" s="104"/>
      <c r="Q689" s="104"/>
      <c r="R689" s="104"/>
      <c r="S689" s="104"/>
      <c r="T689" s="104"/>
      <c r="U689" s="104"/>
      <c r="V689" s="104"/>
      <c r="W689" s="104"/>
      <c r="X689" s="104"/>
      <c r="Y689" s="104"/>
      <c r="Z689" s="104"/>
    </row>
    <row r="690" spans="1:26" ht="15.75" customHeight="1">
      <c r="A690" s="104"/>
      <c r="B690" s="104"/>
      <c r="C690" s="193"/>
      <c r="D690" s="104"/>
      <c r="E690" s="105"/>
      <c r="F690" s="105"/>
      <c r="G690" s="105"/>
      <c r="H690" s="105"/>
      <c r="I690" s="104"/>
      <c r="J690" s="104"/>
      <c r="K690" s="106"/>
      <c r="L690" s="107"/>
      <c r="M690" s="104"/>
      <c r="N690" s="104"/>
      <c r="O690" s="104"/>
      <c r="P690" s="104"/>
      <c r="Q690" s="104"/>
      <c r="R690" s="104"/>
      <c r="S690" s="104"/>
      <c r="T690" s="104"/>
      <c r="U690" s="104"/>
      <c r="V690" s="104"/>
      <c r="W690" s="104"/>
      <c r="X690" s="104"/>
      <c r="Y690" s="104"/>
      <c r="Z690" s="104"/>
    </row>
    <row r="691" spans="1:26" ht="15.75" customHeight="1">
      <c r="A691" s="104"/>
      <c r="B691" s="104"/>
      <c r="C691" s="193"/>
      <c r="D691" s="104"/>
      <c r="E691" s="105"/>
      <c r="F691" s="105"/>
      <c r="G691" s="105"/>
      <c r="H691" s="105"/>
      <c r="I691" s="104"/>
      <c r="J691" s="104"/>
      <c r="K691" s="106"/>
      <c r="L691" s="107"/>
      <c r="M691" s="104"/>
      <c r="N691" s="104"/>
      <c r="O691" s="104"/>
      <c r="P691" s="104"/>
      <c r="Q691" s="104"/>
      <c r="R691" s="104"/>
      <c r="S691" s="104"/>
      <c r="T691" s="104"/>
      <c r="U691" s="104"/>
      <c r="V691" s="104"/>
      <c r="W691" s="104"/>
      <c r="X691" s="104"/>
      <c r="Y691" s="104"/>
      <c r="Z691" s="104"/>
    </row>
    <row r="692" spans="1:26" ht="15.75" customHeight="1">
      <c r="A692" s="104"/>
      <c r="B692" s="104"/>
      <c r="C692" s="193"/>
      <c r="D692" s="104"/>
      <c r="E692" s="105"/>
      <c r="F692" s="105"/>
      <c r="G692" s="105"/>
      <c r="H692" s="105"/>
      <c r="I692" s="104"/>
      <c r="J692" s="104"/>
      <c r="K692" s="106"/>
      <c r="L692" s="107"/>
      <c r="M692" s="104"/>
      <c r="N692" s="104"/>
      <c r="O692" s="104"/>
      <c r="P692" s="104"/>
      <c r="Q692" s="104"/>
      <c r="R692" s="104"/>
      <c r="S692" s="104"/>
      <c r="T692" s="104"/>
      <c r="U692" s="104"/>
      <c r="V692" s="104"/>
      <c r="W692" s="104"/>
      <c r="X692" s="104"/>
      <c r="Y692" s="104"/>
      <c r="Z692" s="104"/>
    </row>
    <row r="693" spans="1:26" ht="15.75" customHeight="1">
      <c r="A693" s="104"/>
      <c r="B693" s="104"/>
      <c r="C693" s="193"/>
      <c r="D693" s="104"/>
      <c r="E693" s="105"/>
      <c r="F693" s="105"/>
      <c r="G693" s="105"/>
      <c r="H693" s="105"/>
      <c r="I693" s="104"/>
      <c r="J693" s="104"/>
      <c r="K693" s="106"/>
      <c r="L693" s="107"/>
      <c r="M693" s="104"/>
      <c r="N693" s="104"/>
      <c r="O693" s="104"/>
      <c r="P693" s="104"/>
      <c r="Q693" s="104"/>
      <c r="R693" s="104"/>
      <c r="S693" s="104"/>
      <c r="T693" s="104"/>
      <c r="U693" s="104"/>
      <c r="V693" s="104"/>
      <c r="W693" s="104"/>
      <c r="X693" s="104"/>
      <c r="Y693" s="104"/>
      <c r="Z693" s="104"/>
    </row>
    <row r="694" spans="1:26" ht="15.75" customHeight="1">
      <c r="A694" s="104"/>
      <c r="B694" s="104"/>
      <c r="C694" s="193"/>
      <c r="D694" s="104"/>
      <c r="E694" s="105"/>
      <c r="F694" s="105"/>
      <c r="G694" s="105"/>
      <c r="H694" s="105"/>
      <c r="I694" s="104"/>
      <c r="J694" s="104"/>
      <c r="K694" s="106"/>
      <c r="L694" s="107"/>
      <c r="M694" s="104"/>
      <c r="N694" s="104"/>
      <c r="O694" s="104"/>
      <c r="P694" s="104"/>
      <c r="Q694" s="104"/>
      <c r="R694" s="104"/>
      <c r="S694" s="104"/>
      <c r="T694" s="104"/>
      <c r="U694" s="104"/>
      <c r="V694" s="104"/>
      <c r="W694" s="104"/>
      <c r="X694" s="104"/>
      <c r="Y694" s="104"/>
      <c r="Z694" s="104"/>
    </row>
    <row r="695" spans="1:26" ht="15.75" customHeight="1">
      <c r="A695" s="104"/>
      <c r="B695" s="104"/>
      <c r="C695" s="193"/>
      <c r="D695" s="104"/>
      <c r="E695" s="105"/>
      <c r="F695" s="105"/>
      <c r="G695" s="105"/>
      <c r="H695" s="105"/>
      <c r="I695" s="104"/>
      <c r="J695" s="104"/>
      <c r="K695" s="106"/>
      <c r="L695" s="107"/>
      <c r="M695" s="104"/>
      <c r="N695" s="104"/>
      <c r="O695" s="104"/>
      <c r="P695" s="104"/>
      <c r="Q695" s="104"/>
      <c r="R695" s="104"/>
      <c r="S695" s="104"/>
      <c r="T695" s="104"/>
      <c r="U695" s="104"/>
      <c r="V695" s="104"/>
      <c r="W695" s="104"/>
      <c r="X695" s="104"/>
      <c r="Y695" s="104"/>
      <c r="Z695" s="104"/>
    </row>
    <row r="696" spans="1:26" ht="15.75" customHeight="1">
      <c r="A696" s="104"/>
      <c r="B696" s="104"/>
      <c r="C696" s="193"/>
      <c r="D696" s="104"/>
      <c r="E696" s="105"/>
      <c r="F696" s="105"/>
      <c r="G696" s="105"/>
      <c r="H696" s="105"/>
      <c r="I696" s="104"/>
      <c r="J696" s="104"/>
      <c r="K696" s="106"/>
      <c r="L696" s="107"/>
      <c r="M696" s="104"/>
      <c r="N696" s="104"/>
      <c r="O696" s="104"/>
      <c r="P696" s="104"/>
      <c r="Q696" s="104"/>
      <c r="R696" s="104"/>
      <c r="S696" s="104"/>
      <c r="T696" s="104"/>
      <c r="U696" s="104"/>
      <c r="V696" s="104"/>
      <c r="W696" s="104"/>
      <c r="X696" s="104"/>
      <c r="Y696" s="104"/>
      <c r="Z696" s="104"/>
    </row>
    <row r="697" spans="1:26" ht="15.75" customHeight="1">
      <c r="A697" s="104"/>
      <c r="B697" s="104"/>
      <c r="C697" s="193"/>
      <c r="D697" s="104"/>
      <c r="E697" s="105"/>
      <c r="F697" s="105"/>
      <c r="G697" s="105"/>
      <c r="H697" s="105"/>
      <c r="I697" s="104"/>
      <c r="J697" s="104"/>
      <c r="K697" s="106"/>
      <c r="L697" s="107"/>
      <c r="M697" s="104"/>
      <c r="N697" s="104"/>
      <c r="O697" s="104"/>
      <c r="P697" s="104"/>
      <c r="Q697" s="104"/>
      <c r="R697" s="104"/>
      <c r="S697" s="104"/>
      <c r="T697" s="104"/>
      <c r="U697" s="104"/>
      <c r="V697" s="104"/>
      <c r="W697" s="104"/>
      <c r="X697" s="104"/>
      <c r="Y697" s="104"/>
      <c r="Z697" s="104"/>
    </row>
    <row r="698" spans="1:26" ht="15.75" customHeight="1">
      <c r="A698" s="104"/>
      <c r="B698" s="104"/>
      <c r="C698" s="193"/>
      <c r="D698" s="104"/>
      <c r="E698" s="105"/>
      <c r="F698" s="105"/>
      <c r="G698" s="105"/>
      <c r="H698" s="105"/>
      <c r="I698" s="104"/>
      <c r="J698" s="104"/>
      <c r="K698" s="106"/>
      <c r="L698" s="107"/>
      <c r="M698" s="104"/>
      <c r="N698" s="104"/>
      <c r="O698" s="104"/>
      <c r="P698" s="104"/>
      <c r="Q698" s="104"/>
      <c r="R698" s="104"/>
      <c r="S698" s="104"/>
      <c r="T698" s="104"/>
      <c r="U698" s="104"/>
      <c r="V698" s="104"/>
      <c r="W698" s="104"/>
      <c r="X698" s="104"/>
      <c r="Y698" s="104"/>
      <c r="Z698" s="104"/>
    </row>
    <row r="699" spans="1:26" ht="15.75" customHeight="1">
      <c r="A699" s="104"/>
      <c r="B699" s="104"/>
      <c r="C699" s="193"/>
      <c r="D699" s="104"/>
      <c r="E699" s="105"/>
      <c r="F699" s="105"/>
      <c r="G699" s="105"/>
      <c r="H699" s="105"/>
      <c r="I699" s="104"/>
      <c r="J699" s="104"/>
      <c r="K699" s="106"/>
      <c r="L699" s="107"/>
      <c r="M699" s="104"/>
      <c r="N699" s="104"/>
      <c r="O699" s="104"/>
      <c r="P699" s="104"/>
      <c r="Q699" s="104"/>
      <c r="R699" s="104"/>
      <c r="S699" s="104"/>
      <c r="T699" s="104"/>
      <c r="U699" s="104"/>
      <c r="V699" s="104"/>
      <c r="W699" s="104"/>
      <c r="X699" s="104"/>
      <c r="Y699" s="104"/>
      <c r="Z699" s="104"/>
    </row>
    <row r="700" spans="1:26" ht="15.75" customHeight="1">
      <c r="A700" s="104"/>
      <c r="B700" s="104"/>
      <c r="C700" s="193"/>
      <c r="D700" s="104"/>
      <c r="E700" s="105"/>
      <c r="F700" s="105"/>
      <c r="G700" s="105"/>
      <c r="H700" s="105"/>
      <c r="I700" s="104"/>
      <c r="J700" s="104"/>
      <c r="K700" s="106"/>
      <c r="L700" s="107"/>
      <c r="M700" s="104"/>
      <c r="N700" s="104"/>
      <c r="O700" s="104"/>
      <c r="P700" s="104"/>
      <c r="Q700" s="104"/>
      <c r="R700" s="104"/>
      <c r="S700" s="104"/>
      <c r="T700" s="104"/>
      <c r="U700" s="104"/>
      <c r="V700" s="104"/>
      <c r="W700" s="104"/>
      <c r="X700" s="104"/>
      <c r="Y700" s="104"/>
      <c r="Z700" s="104"/>
    </row>
    <row r="701" spans="1:26" ht="15.75" customHeight="1">
      <c r="A701" s="104"/>
      <c r="B701" s="104"/>
      <c r="C701" s="193"/>
      <c r="D701" s="104"/>
      <c r="E701" s="105"/>
      <c r="F701" s="105"/>
      <c r="G701" s="105"/>
      <c r="H701" s="105"/>
      <c r="I701" s="104"/>
      <c r="J701" s="104"/>
      <c r="K701" s="106"/>
      <c r="L701" s="107"/>
      <c r="M701" s="104"/>
      <c r="N701" s="104"/>
      <c r="O701" s="104"/>
      <c r="P701" s="104"/>
      <c r="Q701" s="104"/>
      <c r="R701" s="104"/>
      <c r="S701" s="104"/>
      <c r="T701" s="104"/>
      <c r="U701" s="104"/>
      <c r="V701" s="104"/>
      <c r="W701" s="104"/>
      <c r="X701" s="104"/>
      <c r="Y701" s="104"/>
      <c r="Z701" s="104"/>
    </row>
    <row r="702" spans="1:26" ht="15.75" customHeight="1">
      <c r="A702" s="104"/>
      <c r="B702" s="104"/>
      <c r="C702" s="193"/>
      <c r="D702" s="104"/>
      <c r="E702" s="105"/>
      <c r="F702" s="105"/>
      <c r="G702" s="105"/>
      <c r="H702" s="105"/>
      <c r="I702" s="104"/>
      <c r="J702" s="104"/>
      <c r="K702" s="106"/>
      <c r="L702" s="107"/>
      <c r="M702" s="104"/>
      <c r="N702" s="104"/>
      <c r="O702" s="104"/>
      <c r="P702" s="104"/>
      <c r="Q702" s="104"/>
      <c r="R702" s="104"/>
      <c r="S702" s="104"/>
      <c r="T702" s="104"/>
      <c r="U702" s="104"/>
      <c r="V702" s="104"/>
      <c r="W702" s="104"/>
      <c r="X702" s="104"/>
      <c r="Y702" s="104"/>
      <c r="Z702" s="104"/>
    </row>
    <row r="703" spans="1:26" ht="15.75" customHeight="1">
      <c r="A703" s="104"/>
      <c r="B703" s="104"/>
      <c r="C703" s="193"/>
      <c r="D703" s="104"/>
      <c r="E703" s="105"/>
      <c r="F703" s="105"/>
      <c r="G703" s="105"/>
      <c r="H703" s="105"/>
      <c r="I703" s="104"/>
      <c r="J703" s="104"/>
      <c r="K703" s="106"/>
      <c r="L703" s="107"/>
      <c r="M703" s="104"/>
      <c r="N703" s="104"/>
      <c r="O703" s="104"/>
      <c r="P703" s="104"/>
      <c r="Q703" s="104"/>
      <c r="R703" s="104"/>
      <c r="S703" s="104"/>
      <c r="T703" s="104"/>
      <c r="U703" s="104"/>
      <c r="V703" s="104"/>
      <c r="W703" s="104"/>
      <c r="X703" s="104"/>
      <c r="Y703" s="104"/>
      <c r="Z703" s="104"/>
    </row>
    <row r="704" spans="1:26" ht="15.75" customHeight="1">
      <c r="A704" s="104"/>
      <c r="B704" s="104"/>
      <c r="C704" s="193"/>
      <c r="D704" s="104"/>
      <c r="E704" s="105"/>
      <c r="F704" s="105"/>
      <c r="G704" s="105"/>
      <c r="H704" s="105"/>
      <c r="I704" s="104"/>
      <c r="J704" s="104"/>
      <c r="K704" s="106"/>
      <c r="L704" s="107"/>
      <c r="M704" s="104"/>
      <c r="N704" s="104"/>
      <c r="O704" s="104"/>
      <c r="P704" s="104"/>
      <c r="Q704" s="104"/>
      <c r="R704" s="104"/>
      <c r="S704" s="104"/>
      <c r="T704" s="104"/>
      <c r="U704" s="104"/>
      <c r="V704" s="104"/>
      <c r="W704" s="104"/>
      <c r="X704" s="104"/>
      <c r="Y704" s="104"/>
      <c r="Z704" s="104"/>
    </row>
    <row r="705" spans="1:26" ht="15.75" customHeight="1">
      <c r="A705" s="104"/>
      <c r="B705" s="104"/>
      <c r="C705" s="193"/>
      <c r="D705" s="104"/>
      <c r="E705" s="105"/>
      <c r="F705" s="105"/>
      <c r="G705" s="105"/>
      <c r="H705" s="105"/>
      <c r="I705" s="104"/>
      <c r="J705" s="104"/>
      <c r="K705" s="106"/>
      <c r="L705" s="107"/>
      <c r="M705" s="104"/>
      <c r="N705" s="104"/>
      <c r="O705" s="104"/>
      <c r="P705" s="104"/>
      <c r="Q705" s="104"/>
      <c r="R705" s="104"/>
      <c r="S705" s="104"/>
      <c r="T705" s="104"/>
      <c r="U705" s="104"/>
      <c r="V705" s="104"/>
      <c r="W705" s="104"/>
      <c r="X705" s="104"/>
      <c r="Y705" s="104"/>
      <c r="Z705" s="104"/>
    </row>
    <row r="706" spans="1:26" ht="15.75" customHeight="1">
      <c r="A706" s="104"/>
      <c r="B706" s="104"/>
      <c r="C706" s="193"/>
      <c r="D706" s="104"/>
      <c r="E706" s="105"/>
      <c r="F706" s="105"/>
      <c r="G706" s="105"/>
      <c r="H706" s="105"/>
      <c r="I706" s="104"/>
      <c r="J706" s="104"/>
      <c r="K706" s="106"/>
      <c r="L706" s="107"/>
      <c r="M706" s="104"/>
      <c r="N706" s="104"/>
      <c r="O706" s="104"/>
      <c r="P706" s="104"/>
      <c r="Q706" s="104"/>
      <c r="R706" s="104"/>
      <c r="S706" s="104"/>
      <c r="T706" s="104"/>
      <c r="U706" s="104"/>
      <c r="V706" s="104"/>
      <c r="W706" s="104"/>
      <c r="X706" s="104"/>
      <c r="Y706" s="104"/>
      <c r="Z706" s="104"/>
    </row>
    <row r="707" spans="1:26" ht="15.75" customHeight="1">
      <c r="A707" s="104"/>
      <c r="B707" s="104"/>
      <c r="C707" s="193"/>
      <c r="D707" s="104"/>
      <c r="E707" s="105"/>
      <c r="F707" s="105"/>
      <c r="G707" s="105"/>
      <c r="H707" s="105"/>
      <c r="I707" s="104"/>
      <c r="J707" s="104"/>
      <c r="K707" s="106"/>
      <c r="L707" s="107"/>
      <c r="M707" s="104"/>
      <c r="N707" s="104"/>
      <c r="O707" s="104"/>
      <c r="P707" s="104"/>
      <c r="Q707" s="104"/>
      <c r="R707" s="104"/>
      <c r="S707" s="104"/>
      <c r="T707" s="104"/>
      <c r="U707" s="104"/>
      <c r="V707" s="104"/>
      <c r="W707" s="104"/>
      <c r="X707" s="104"/>
      <c r="Y707" s="104"/>
      <c r="Z707" s="104"/>
    </row>
    <row r="708" spans="1:26" ht="15.75" customHeight="1">
      <c r="A708" s="104"/>
      <c r="B708" s="104"/>
      <c r="C708" s="193"/>
      <c r="D708" s="104"/>
      <c r="E708" s="105"/>
      <c r="F708" s="105"/>
      <c r="G708" s="105"/>
      <c r="H708" s="105"/>
      <c r="I708" s="104"/>
      <c r="J708" s="104"/>
      <c r="K708" s="106"/>
      <c r="L708" s="107"/>
      <c r="M708" s="104"/>
      <c r="N708" s="104"/>
      <c r="O708" s="104"/>
      <c r="P708" s="104"/>
      <c r="Q708" s="104"/>
      <c r="R708" s="104"/>
      <c r="S708" s="104"/>
      <c r="T708" s="104"/>
      <c r="U708" s="104"/>
      <c r="V708" s="104"/>
      <c r="W708" s="104"/>
      <c r="X708" s="104"/>
      <c r="Y708" s="104"/>
      <c r="Z708" s="104"/>
    </row>
    <row r="709" spans="1:26" ht="15.75" customHeight="1">
      <c r="A709" s="104"/>
      <c r="B709" s="104"/>
      <c r="C709" s="193"/>
      <c r="D709" s="104"/>
      <c r="E709" s="105"/>
      <c r="F709" s="105"/>
      <c r="G709" s="105"/>
      <c r="H709" s="105"/>
      <c r="I709" s="104"/>
      <c r="J709" s="104"/>
      <c r="K709" s="106"/>
      <c r="L709" s="107"/>
      <c r="M709" s="104"/>
      <c r="N709" s="104"/>
      <c r="O709" s="104"/>
      <c r="P709" s="104"/>
      <c r="Q709" s="104"/>
      <c r="R709" s="104"/>
      <c r="S709" s="104"/>
      <c r="T709" s="104"/>
      <c r="U709" s="104"/>
      <c r="V709" s="104"/>
      <c r="W709" s="104"/>
      <c r="X709" s="104"/>
      <c r="Y709" s="104"/>
      <c r="Z709" s="104"/>
    </row>
    <row r="710" spans="1:26" ht="15.75" customHeight="1">
      <c r="A710" s="104"/>
      <c r="B710" s="104"/>
      <c r="C710" s="193"/>
      <c r="D710" s="104"/>
      <c r="E710" s="105"/>
      <c r="F710" s="105"/>
      <c r="G710" s="105"/>
      <c r="H710" s="105"/>
      <c r="I710" s="104"/>
      <c r="J710" s="104"/>
      <c r="K710" s="106"/>
      <c r="L710" s="107"/>
      <c r="M710" s="104"/>
      <c r="N710" s="104"/>
      <c r="O710" s="104"/>
      <c r="P710" s="104"/>
      <c r="Q710" s="104"/>
      <c r="R710" s="104"/>
      <c r="S710" s="104"/>
      <c r="T710" s="104"/>
      <c r="U710" s="104"/>
      <c r="V710" s="104"/>
      <c r="W710" s="104"/>
      <c r="X710" s="104"/>
      <c r="Y710" s="104"/>
      <c r="Z710" s="104"/>
    </row>
    <row r="711" spans="1:26" ht="15.75" customHeight="1">
      <c r="A711" s="104"/>
      <c r="B711" s="104"/>
      <c r="C711" s="193"/>
      <c r="D711" s="104"/>
      <c r="E711" s="105"/>
      <c r="F711" s="105"/>
      <c r="G711" s="105"/>
      <c r="H711" s="105"/>
      <c r="I711" s="104"/>
      <c r="J711" s="104"/>
      <c r="K711" s="106"/>
      <c r="L711" s="107"/>
      <c r="M711" s="104"/>
      <c r="N711" s="104"/>
      <c r="O711" s="104"/>
      <c r="P711" s="104"/>
      <c r="Q711" s="104"/>
      <c r="R711" s="104"/>
      <c r="S711" s="104"/>
      <c r="T711" s="104"/>
      <c r="U711" s="104"/>
      <c r="V711" s="104"/>
      <c r="W711" s="104"/>
      <c r="X711" s="104"/>
      <c r="Y711" s="104"/>
      <c r="Z711" s="104"/>
    </row>
    <row r="712" spans="1:26" ht="15.75" customHeight="1">
      <c r="A712" s="104"/>
      <c r="B712" s="104"/>
      <c r="C712" s="193"/>
      <c r="D712" s="104"/>
      <c r="E712" s="105"/>
      <c r="F712" s="105"/>
      <c r="G712" s="105"/>
      <c r="H712" s="105"/>
      <c r="I712" s="104"/>
      <c r="J712" s="104"/>
      <c r="K712" s="106"/>
      <c r="L712" s="107"/>
      <c r="M712" s="104"/>
      <c r="N712" s="104"/>
      <c r="O712" s="104"/>
      <c r="P712" s="104"/>
      <c r="Q712" s="104"/>
      <c r="R712" s="104"/>
      <c r="S712" s="104"/>
      <c r="T712" s="104"/>
      <c r="U712" s="104"/>
      <c r="V712" s="104"/>
      <c r="W712" s="104"/>
      <c r="X712" s="104"/>
      <c r="Y712" s="104"/>
      <c r="Z712" s="104"/>
    </row>
    <row r="713" spans="1:26" ht="15.75" customHeight="1">
      <c r="A713" s="104"/>
      <c r="B713" s="104"/>
      <c r="C713" s="193"/>
      <c r="D713" s="104"/>
      <c r="E713" s="105"/>
      <c r="F713" s="105"/>
      <c r="G713" s="105"/>
      <c r="H713" s="105"/>
      <c r="I713" s="104"/>
      <c r="J713" s="104"/>
      <c r="K713" s="106"/>
      <c r="L713" s="107"/>
      <c r="M713" s="104"/>
      <c r="N713" s="104"/>
      <c r="O713" s="104"/>
      <c r="P713" s="104"/>
      <c r="Q713" s="104"/>
      <c r="R713" s="104"/>
      <c r="S713" s="104"/>
      <c r="T713" s="104"/>
      <c r="U713" s="104"/>
      <c r="V713" s="104"/>
      <c r="W713" s="104"/>
      <c r="X713" s="104"/>
      <c r="Y713" s="104"/>
      <c r="Z713" s="104"/>
    </row>
    <row r="714" spans="1:26" ht="15.75" customHeight="1">
      <c r="A714" s="104"/>
      <c r="B714" s="104"/>
      <c r="C714" s="193"/>
      <c r="D714" s="104"/>
      <c r="E714" s="105"/>
      <c r="F714" s="105"/>
      <c r="G714" s="105"/>
      <c r="H714" s="105"/>
      <c r="I714" s="104"/>
      <c r="J714" s="104"/>
      <c r="K714" s="106"/>
      <c r="L714" s="107"/>
      <c r="M714" s="104"/>
      <c r="N714" s="104"/>
      <c r="O714" s="104"/>
      <c r="P714" s="104"/>
      <c r="Q714" s="104"/>
      <c r="R714" s="104"/>
      <c r="S714" s="104"/>
      <c r="T714" s="104"/>
      <c r="U714" s="104"/>
      <c r="V714" s="104"/>
      <c r="W714" s="104"/>
      <c r="X714" s="104"/>
      <c r="Y714" s="104"/>
      <c r="Z714" s="104"/>
    </row>
    <row r="715" spans="1:26" ht="15.75" customHeight="1">
      <c r="A715" s="104"/>
      <c r="B715" s="104"/>
      <c r="C715" s="193"/>
      <c r="D715" s="104"/>
      <c r="E715" s="105"/>
      <c r="F715" s="105"/>
      <c r="G715" s="105"/>
      <c r="H715" s="105"/>
      <c r="I715" s="104"/>
      <c r="J715" s="104"/>
      <c r="K715" s="106"/>
      <c r="L715" s="107"/>
      <c r="M715" s="104"/>
      <c r="N715" s="104"/>
      <c r="O715" s="104"/>
      <c r="P715" s="104"/>
      <c r="Q715" s="104"/>
      <c r="R715" s="104"/>
      <c r="S715" s="104"/>
      <c r="T715" s="104"/>
      <c r="U715" s="104"/>
      <c r="V715" s="104"/>
      <c r="W715" s="104"/>
      <c r="X715" s="104"/>
      <c r="Y715" s="104"/>
      <c r="Z715" s="104"/>
    </row>
    <row r="716" spans="1:26" ht="15.75" customHeight="1">
      <c r="A716" s="104"/>
      <c r="B716" s="104"/>
      <c r="C716" s="193"/>
      <c r="D716" s="104"/>
      <c r="E716" s="105"/>
      <c r="F716" s="105"/>
      <c r="G716" s="105"/>
      <c r="H716" s="105"/>
      <c r="I716" s="104"/>
      <c r="J716" s="104"/>
      <c r="K716" s="106"/>
      <c r="L716" s="107"/>
      <c r="M716" s="104"/>
      <c r="N716" s="104"/>
      <c r="O716" s="104"/>
      <c r="P716" s="104"/>
      <c r="Q716" s="104"/>
      <c r="R716" s="104"/>
      <c r="S716" s="104"/>
      <c r="T716" s="104"/>
      <c r="U716" s="104"/>
      <c r="V716" s="104"/>
      <c r="W716" s="104"/>
      <c r="X716" s="104"/>
      <c r="Y716" s="104"/>
      <c r="Z716" s="104"/>
    </row>
    <row r="717" spans="1:26" ht="15.75" customHeight="1">
      <c r="A717" s="104"/>
      <c r="B717" s="104"/>
      <c r="C717" s="193"/>
      <c r="D717" s="104"/>
      <c r="E717" s="105"/>
      <c r="F717" s="105"/>
      <c r="G717" s="105"/>
      <c r="H717" s="105"/>
      <c r="I717" s="104"/>
      <c r="J717" s="104"/>
      <c r="K717" s="106"/>
      <c r="L717" s="107"/>
      <c r="M717" s="104"/>
      <c r="N717" s="104"/>
      <c r="O717" s="104"/>
      <c r="P717" s="104"/>
      <c r="Q717" s="104"/>
      <c r="R717" s="104"/>
      <c r="S717" s="104"/>
      <c r="T717" s="104"/>
      <c r="U717" s="104"/>
      <c r="V717" s="104"/>
      <c r="W717" s="104"/>
      <c r="X717" s="104"/>
      <c r="Y717" s="104"/>
      <c r="Z717" s="104"/>
    </row>
    <row r="718" spans="1:26" ht="15.75" customHeight="1">
      <c r="A718" s="104"/>
      <c r="B718" s="104"/>
      <c r="C718" s="193"/>
      <c r="D718" s="104"/>
      <c r="E718" s="105"/>
      <c r="F718" s="105"/>
      <c r="G718" s="105"/>
      <c r="H718" s="105"/>
      <c r="I718" s="104"/>
      <c r="J718" s="104"/>
      <c r="K718" s="106"/>
      <c r="L718" s="107"/>
      <c r="M718" s="104"/>
      <c r="N718" s="104"/>
      <c r="O718" s="104"/>
      <c r="P718" s="104"/>
      <c r="Q718" s="104"/>
      <c r="R718" s="104"/>
      <c r="S718" s="104"/>
      <c r="T718" s="104"/>
      <c r="U718" s="104"/>
      <c r="V718" s="104"/>
      <c r="W718" s="104"/>
      <c r="X718" s="104"/>
      <c r="Y718" s="104"/>
      <c r="Z718" s="104"/>
    </row>
    <row r="719" spans="1:26" ht="15.75" customHeight="1">
      <c r="A719" s="104"/>
      <c r="B719" s="104"/>
      <c r="C719" s="193"/>
      <c r="D719" s="104"/>
      <c r="E719" s="105"/>
      <c r="F719" s="105"/>
      <c r="G719" s="105"/>
      <c r="H719" s="105"/>
      <c r="I719" s="104"/>
      <c r="J719" s="104"/>
      <c r="K719" s="106"/>
      <c r="L719" s="107"/>
      <c r="M719" s="104"/>
      <c r="N719" s="104"/>
      <c r="O719" s="104"/>
      <c r="P719" s="104"/>
      <c r="Q719" s="104"/>
      <c r="R719" s="104"/>
      <c r="S719" s="104"/>
      <c r="T719" s="104"/>
      <c r="U719" s="104"/>
      <c r="V719" s="104"/>
      <c r="W719" s="104"/>
      <c r="X719" s="104"/>
      <c r="Y719" s="104"/>
      <c r="Z719" s="104"/>
    </row>
    <row r="720" spans="1:26" ht="15.75" customHeight="1">
      <c r="A720" s="104"/>
      <c r="B720" s="104"/>
      <c r="C720" s="193"/>
      <c r="D720" s="104"/>
      <c r="E720" s="105"/>
      <c r="F720" s="105"/>
      <c r="G720" s="105"/>
      <c r="H720" s="105"/>
      <c r="I720" s="104"/>
      <c r="J720" s="104"/>
      <c r="K720" s="106"/>
      <c r="L720" s="107"/>
      <c r="M720" s="104"/>
      <c r="N720" s="104"/>
      <c r="O720" s="104"/>
      <c r="P720" s="104"/>
      <c r="Q720" s="104"/>
      <c r="R720" s="104"/>
      <c r="S720" s="104"/>
      <c r="T720" s="104"/>
      <c r="U720" s="104"/>
      <c r="V720" s="104"/>
      <c r="W720" s="104"/>
      <c r="X720" s="104"/>
      <c r="Y720" s="104"/>
      <c r="Z720" s="104"/>
    </row>
    <row r="721" spans="1:26" ht="15.75" customHeight="1">
      <c r="A721" s="104"/>
      <c r="B721" s="104"/>
      <c r="C721" s="193"/>
      <c r="D721" s="104"/>
      <c r="E721" s="105"/>
      <c r="F721" s="105"/>
      <c r="G721" s="105"/>
      <c r="H721" s="105"/>
      <c r="I721" s="104"/>
      <c r="J721" s="104"/>
      <c r="K721" s="106"/>
      <c r="L721" s="107"/>
      <c r="M721" s="104"/>
      <c r="N721" s="104"/>
      <c r="O721" s="104"/>
      <c r="P721" s="104"/>
      <c r="Q721" s="104"/>
      <c r="R721" s="104"/>
      <c r="S721" s="104"/>
      <c r="T721" s="104"/>
      <c r="U721" s="104"/>
      <c r="V721" s="104"/>
      <c r="W721" s="104"/>
      <c r="X721" s="104"/>
      <c r="Y721" s="104"/>
      <c r="Z721" s="104"/>
    </row>
    <row r="722" spans="1:26" ht="15.75" customHeight="1">
      <c r="A722" s="104"/>
      <c r="B722" s="104"/>
      <c r="C722" s="193"/>
      <c r="D722" s="104"/>
      <c r="E722" s="105"/>
      <c r="F722" s="105"/>
      <c r="G722" s="105"/>
      <c r="H722" s="105"/>
      <c r="I722" s="104"/>
      <c r="J722" s="104"/>
      <c r="K722" s="106"/>
      <c r="L722" s="107"/>
      <c r="M722" s="104"/>
      <c r="N722" s="104"/>
      <c r="O722" s="104"/>
      <c r="P722" s="104"/>
      <c r="Q722" s="104"/>
      <c r="R722" s="104"/>
      <c r="S722" s="104"/>
      <c r="T722" s="104"/>
      <c r="U722" s="104"/>
      <c r="V722" s="104"/>
      <c r="W722" s="104"/>
      <c r="X722" s="104"/>
      <c r="Y722" s="104"/>
      <c r="Z722" s="104"/>
    </row>
    <row r="723" spans="1:26" ht="15.75" customHeight="1">
      <c r="A723" s="104"/>
      <c r="B723" s="104"/>
      <c r="C723" s="193"/>
      <c r="D723" s="104"/>
      <c r="E723" s="105"/>
      <c r="F723" s="105"/>
      <c r="G723" s="105"/>
      <c r="H723" s="105"/>
      <c r="I723" s="104"/>
      <c r="J723" s="104"/>
      <c r="K723" s="106"/>
      <c r="L723" s="107"/>
      <c r="M723" s="104"/>
      <c r="N723" s="104"/>
      <c r="O723" s="104"/>
      <c r="P723" s="104"/>
      <c r="Q723" s="104"/>
      <c r="R723" s="104"/>
      <c r="S723" s="104"/>
      <c r="T723" s="104"/>
      <c r="U723" s="104"/>
      <c r="V723" s="104"/>
      <c r="W723" s="104"/>
      <c r="X723" s="104"/>
      <c r="Y723" s="104"/>
      <c r="Z723" s="104"/>
    </row>
    <row r="724" spans="1:26" ht="15.75" customHeight="1">
      <c r="A724" s="104"/>
      <c r="B724" s="104"/>
      <c r="C724" s="193"/>
      <c r="D724" s="104"/>
      <c r="E724" s="105"/>
      <c r="F724" s="105"/>
      <c r="G724" s="105"/>
      <c r="H724" s="105"/>
      <c r="I724" s="104"/>
      <c r="J724" s="104"/>
      <c r="K724" s="106"/>
      <c r="L724" s="107"/>
      <c r="M724" s="104"/>
      <c r="N724" s="104"/>
      <c r="O724" s="104"/>
      <c r="P724" s="104"/>
      <c r="Q724" s="104"/>
      <c r="R724" s="104"/>
      <c r="S724" s="104"/>
      <c r="T724" s="104"/>
      <c r="U724" s="104"/>
      <c r="V724" s="104"/>
      <c r="W724" s="104"/>
      <c r="X724" s="104"/>
      <c r="Y724" s="104"/>
      <c r="Z724" s="104"/>
    </row>
    <row r="725" spans="1:26" ht="15.75" customHeight="1">
      <c r="A725" s="104"/>
      <c r="B725" s="104"/>
      <c r="C725" s="193"/>
      <c r="D725" s="104"/>
      <c r="E725" s="105"/>
      <c r="F725" s="105"/>
      <c r="G725" s="105"/>
      <c r="H725" s="105"/>
      <c r="I725" s="104"/>
      <c r="J725" s="104"/>
      <c r="K725" s="106"/>
      <c r="L725" s="107"/>
      <c r="M725" s="104"/>
      <c r="N725" s="104"/>
      <c r="O725" s="104"/>
      <c r="P725" s="104"/>
      <c r="Q725" s="104"/>
      <c r="R725" s="104"/>
      <c r="S725" s="104"/>
      <c r="T725" s="104"/>
      <c r="U725" s="104"/>
      <c r="V725" s="104"/>
      <c r="W725" s="104"/>
      <c r="X725" s="104"/>
      <c r="Y725" s="104"/>
      <c r="Z725" s="104"/>
    </row>
    <row r="726" spans="1:26" ht="15.75" customHeight="1">
      <c r="A726" s="104"/>
      <c r="B726" s="104"/>
      <c r="C726" s="193"/>
      <c r="D726" s="104"/>
      <c r="E726" s="105"/>
      <c r="F726" s="105"/>
      <c r="G726" s="105"/>
      <c r="H726" s="105"/>
      <c r="I726" s="104"/>
      <c r="J726" s="104"/>
      <c r="K726" s="106"/>
      <c r="L726" s="107"/>
      <c r="M726" s="104"/>
      <c r="N726" s="104"/>
      <c r="O726" s="104"/>
      <c r="P726" s="104"/>
      <c r="Q726" s="104"/>
      <c r="R726" s="104"/>
      <c r="S726" s="104"/>
      <c r="T726" s="104"/>
      <c r="U726" s="104"/>
      <c r="V726" s="104"/>
      <c r="W726" s="104"/>
      <c r="X726" s="104"/>
      <c r="Y726" s="104"/>
      <c r="Z726" s="104"/>
    </row>
    <row r="727" spans="1:26" ht="15.75" customHeight="1">
      <c r="A727" s="104"/>
      <c r="B727" s="104"/>
      <c r="C727" s="193"/>
      <c r="D727" s="104"/>
      <c r="E727" s="105"/>
      <c r="F727" s="105"/>
      <c r="G727" s="105"/>
      <c r="H727" s="105"/>
      <c r="I727" s="104"/>
      <c r="J727" s="104"/>
      <c r="K727" s="106"/>
      <c r="L727" s="107"/>
      <c r="M727" s="104"/>
      <c r="N727" s="104"/>
      <c r="O727" s="104"/>
      <c r="P727" s="104"/>
      <c r="Q727" s="104"/>
      <c r="R727" s="104"/>
      <c r="S727" s="104"/>
      <c r="T727" s="104"/>
      <c r="U727" s="104"/>
      <c r="V727" s="104"/>
      <c r="W727" s="104"/>
      <c r="X727" s="104"/>
      <c r="Y727" s="104"/>
      <c r="Z727" s="104"/>
    </row>
    <row r="728" spans="1:26" ht="15.75" customHeight="1">
      <c r="A728" s="104"/>
      <c r="B728" s="104"/>
      <c r="C728" s="193"/>
      <c r="D728" s="104"/>
      <c r="E728" s="105"/>
      <c r="F728" s="105"/>
      <c r="G728" s="105"/>
      <c r="H728" s="105"/>
      <c r="I728" s="104"/>
      <c r="J728" s="104"/>
      <c r="K728" s="106"/>
      <c r="L728" s="107"/>
      <c r="M728" s="104"/>
      <c r="N728" s="104"/>
      <c r="O728" s="104"/>
      <c r="P728" s="104"/>
      <c r="Q728" s="104"/>
      <c r="R728" s="104"/>
      <c r="S728" s="104"/>
      <c r="T728" s="104"/>
      <c r="U728" s="104"/>
      <c r="V728" s="104"/>
      <c r="W728" s="104"/>
      <c r="X728" s="104"/>
      <c r="Y728" s="104"/>
      <c r="Z728" s="104"/>
    </row>
    <row r="729" spans="1:26" ht="15.75" customHeight="1">
      <c r="A729" s="104"/>
      <c r="B729" s="104"/>
      <c r="C729" s="193"/>
      <c r="D729" s="104"/>
      <c r="E729" s="105"/>
      <c r="F729" s="105"/>
      <c r="G729" s="105"/>
      <c r="H729" s="105"/>
      <c r="I729" s="104"/>
      <c r="J729" s="104"/>
      <c r="K729" s="106"/>
      <c r="L729" s="107"/>
      <c r="M729" s="104"/>
      <c r="N729" s="104"/>
      <c r="O729" s="104"/>
      <c r="P729" s="104"/>
      <c r="Q729" s="104"/>
      <c r="R729" s="104"/>
      <c r="S729" s="104"/>
      <c r="T729" s="104"/>
      <c r="U729" s="104"/>
      <c r="V729" s="104"/>
      <c r="W729" s="104"/>
      <c r="X729" s="104"/>
      <c r="Y729" s="104"/>
      <c r="Z729" s="104"/>
    </row>
    <row r="730" spans="1:26" ht="15.75" customHeight="1">
      <c r="A730" s="104"/>
      <c r="B730" s="104"/>
      <c r="C730" s="193"/>
      <c r="D730" s="104"/>
      <c r="E730" s="105"/>
      <c r="F730" s="105"/>
      <c r="G730" s="105"/>
      <c r="H730" s="105"/>
      <c r="I730" s="104"/>
      <c r="J730" s="104"/>
      <c r="K730" s="106"/>
      <c r="L730" s="107"/>
      <c r="M730" s="104"/>
      <c r="N730" s="104"/>
      <c r="O730" s="104"/>
      <c r="P730" s="104"/>
      <c r="Q730" s="104"/>
      <c r="R730" s="104"/>
      <c r="S730" s="104"/>
      <c r="T730" s="104"/>
      <c r="U730" s="104"/>
      <c r="V730" s="104"/>
      <c r="W730" s="104"/>
      <c r="X730" s="104"/>
      <c r="Y730" s="104"/>
      <c r="Z730" s="104"/>
    </row>
    <row r="731" spans="1:26" ht="15.75" customHeight="1">
      <c r="A731" s="104"/>
      <c r="B731" s="104"/>
      <c r="C731" s="193"/>
      <c r="D731" s="104"/>
      <c r="E731" s="105"/>
      <c r="F731" s="105"/>
      <c r="G731" s="105"/>
      <c r="H731" s="105"/>
      <c r="I731" s="104"/>
      <c r="J731" s="104"/>
      <c r="K731" s="106"/>
      <c r="L731" s="107"/>
      <c r="M731" s="104"/>
      <c r="N731" s="104"/>
      <c r="O731" s="104"/>
      <c r="P731" s="104"/>
      <c r="Q731" s="104"/>
      <c r="R731" s="104"/>
      <c r="S731" s="104"/>
      <c r="T731" s="104"/>
      <c r="U731" s="104"/>
      <c r="V731" s="104"/>
      <c r="W731" s="104"/>
      <c r="X731" s="104"/>
      <c r="Y731" s="104"/>
      <c r="Z731" s="104"/>
    </row>
    <row r="732" spans="1:26" ht="15.75" customHeight="1">
      <c r="A732" s="104"/>
      <c r="B732" s="104"/>
      <c r="C732" s="193"/>
      <c r="D732" s="104"/>
      <c r="E732" s="105"/>
      <c r="F732" s="105"/>
      <c r="G732" s="105"/>
      <c r="H732" s="105"/>
      <c r="I732" s="104"/>
      <c r="J732" s="104"/>
      <c r="K732" s="106"/>
      <c r="L732" s="107"/>
      <c r="M732" s="104"/>
      <c r="N732" s="104"/>
      <c r="O732" s="104"/>
      <c r="P732" s="104"/>
      <c r="Q732" s="104"/>
      <c r="R732" s="104"/>
      <c r="S732" s="104"/>
      <c r="T732" s="104"/>
      <c r="U732" s="104"/>
      <c r="V732" s="104"/>
      <c r="W732" s="104"/>
      <c r="X732" s="104"/>
      <c r="Y732" s="104"/>
      <c r="Z732" s="104"/>
    </row>
    <row r="733" spans="1:26" ht="15.75" customHeight="1">
      <c r="A733" s="104"/>
      <c r="B733" s="104"/>
      <c r="C733" s="193"/>
      <c r="D733" s="104"/>
      <c r="E733" s="105"/>
      <c r="F733" s="105"/>
      <c r="G733" s="105"/>
      <c r="H733" s="105"/>
      <c r="I733" s="104"/>
      <c r="J733" s="104"/>
      <c r="K733" s="106"/>
      <c r="L733" s="107"/>
      <c r="M733" s="104"/>
      <c r="N733" s="104"/>
      <c r="O733" s="104"/>
      <c r="P733" s="104"/>
      <c r="Q733" s="104"/>
      <c r="R733" s="104"/>
      <c r="S733" s="104"/>
      <c r="T733" s="104"/>
      <c r="U733" s="104"/>
      <c r="V733" s="104"/>
      <c r="W733" s="104"/>
      <c r="X733" s="104"/>
      <c r="Y733" s="104"/>
      <c r="Z733" s="104"/>
    </row>
    <row r="734" spans="1:26" ht="15.75" customHeight="1">
      <c r="A734" s="104"/>
      <c r="B734" s="104"/>
      <c r="C734" s="193"/>
      <c r="D734" s="104"/>
      <c r="E734" s="105"/>
      <c r="F734" s="105"/>
      <c r="G734" s="105"/>
      <c r="H734" s="105"/>
      <c r="I734" s="104"/>
      <c r="J734" s="104"/>
      <c r="K734" s="106"/>
      <c r="L734" s="107"/>
      <c r="M734" s="104"/>
      <c r="N734" s="104"/>
      <c r="O734" s="104"/>
      <c r="P734" s="104"/>
      <c r="Q734" s="104"/>
      <c r="R734" s="104"/>
      <c r="S734" s="104"/>
      <c r="T734" s="104"/>
      <c r="U734" s="104"/>
      <c r="V734" s="104"/>
      <c r="W734" s="104"/>
      <c r="X734" s="104"/>
      <c r="Y734" s="104"/>
      <c r="Z734" s="104"/>
    </row>
    <row r="735" spans="1:26" ht="15.75" customHeight="1">
      <c r="A735" s="104"/>
      <c r="B735" s="104"/>
      <c r="C735" s="193"/>
      <c r="D735" s="104"/>
      <c r="E735" s="105"/>
      <c r="F735" s="105"/>
      <c r="G735" s="105"/>
      <c r="H735" s="105"/>
      <c r="I735" s="104"/>
      <c r="J735" s="104"/>
      <c r="K735" s="106"/>
      <c r="L735" s="107"/>
      <c r="M735" s="104"/>
      <c r="N735" s="104"/>
      <c r="O735" s="104"/>
      <c r="P735" s="104"/>
      <c r="Q735" s="104"/>
      <c r="R735" s="104"/>
      <c r="S735" s="104"/>
      <c r="T735" s="104"/>
      <c r="U735" s="104"/>
      <c r="V735" s="104"/>
      <c r="W735" s="104"/>
      <c r="X735" s="104"/>
      <c r="Y735" s="104"/>
      <c r="Z735" s="104"/>
    </row>
    <row r="736" spans="1:26" ht="15.75" customHeight="1">
      <c r="A736" s="104"/>
      <c r="B736" s="104"/>
      <c r="C736" s="193"/>
      <c r="D736" s="104"/>
      <c r="E736" s="105"/>
      <c r="F736" s="105"/>
      <c r="G736" s="105"/>
      <c r="H736" s="105"/>
      <c r="I736" s="104"/>
      <c r="J736" s="104"/>
      <c r="K736" s="106"/>
      <c r="L736" s="107"/>
      <c r="M736" s="104"/>
      <c r="N736" s="104"/>
      <c r="O736" s="104"/>
      <c r="P736" s="104"/>
      <c r="Q736" s="104"/>
      <c r="R736" s="104"/>
      <c r="S736" s="104"/>
      <c r="T736" s="104"/>
      <c r="U736" s="104"/>
      <c r="V736" s="104"/>
      <c r="W736" s="104"/>
      <c r="X736" s="104"/>
      <c r="Y736" s="104"/>
      <c r="Z736" s="104"/>
    </row>
    <row r="737" spans="1:26" ht="15.75" customHeight="1">
      <c r="A737" s="104"/>
      <c r="B737" s="104"/>
      <c r="C737" s="193"/>
      <c r="D737" s="104"/>
      <c r="E737" s="105"/>
      <c r="F737" s="105"/>
      <c r="G737" s="105"/>
      <c r="H737" s="105"/>
      <c r="I737" s="104"/>
      <c r="J737" s="104"/>
      <c r="K737" s="106"/>
      <c r="L737" s="107"/>
      <c r="M737" s="104"/>
      <c r="N737" s="104"/>
      <c r="O737" s="104"/>
      <c r="P737" s="104"/>
      <c r="Q737" s="104"/>
      <c r="R737" s="104"/>
      <c r="S737" s="104"/>
      <c r="T737" s="104"/>
      <c r="U737" s="104"/>
      <c r="V737" s="104"/>
      <c r="W737" s="104"/>
      <c r="X737" s="104"/>
      <c r="Y737" s="104"/>
      <c r="Z737" s="104"/>
    </row>
    <row r="738" spans="1:26" ht="15.75" customHeight="1">
      <c r="A738" s="104"/>
      <c r="B738" s="104"/>
      <c r="C738" s="193"/>
      <c r="D738" s="104"/>
      <c r="E738" s="105"/>
      <c r="F738" s="105"/>
      <c r="G738" s="105"/>
      <c r="H738" s="105"/>
      <c r="I738" s="104"/>
      <c r="J738" s="104"/>
      <c r="K738" s="106"/>
      <c r="L738" s="107"/>
      <c r="M738" s="104"/>
      <c r="N738" s="104"/>
      <c r="O738" s="104"/>
      <c r="P738" s="104"/>
      <c r="Q738" s="104"/>
      <c r="R738" s="104"/>
      <c r="S738" s="104"/>
      <c r="T738" s="104"/>
      <c r="U738" s="104"/>
      <c r="V738" s="104"/>
      <c r="W738" s="104"/>
      <c r="X738" s="104"/>
      <c r="Y738" s="104"/>
      <c r="Z738" s="104"/>
    </row>
    <row r="739" spans="1:26" ht="15.75" customHeight="1">
      <c r="A739" s="104"/>
      <c r="B739" s="104"/>
      <c r="C739" s="193"/>
      <c r="D739" s="104"/>
      <c r="E739" s="105"/>
      <c r="F739" s="105"/>
      <c r="G739" s="105"/>
      <c r="H739" s="105"/>
      <c r="I739" s="104"/>
      <c r="J739" s="104"/>
      <c r="K739" s="106"/>
      <c r="L739" s="107"/>
      <c r="M739" s="104"/>
      <c r="N739" s="104"/>
      <c r="O739" s="104"/>
      <c r="P739" s="104"/>
      <c r="Q739" s="104"/>
      <c r="R739" s="104"/>
      <c r="S739" s="104"/>
      <c r="T739" s="104"/>
      <c r="U739" s="104"/>
      <c r="V739" s="104"/>
      <c r="W739" s="104"/>
      <c r="X739" s="104"/>
      <c r="Y739" s="104"/>
      <c r="Z739" s="104"/>
    </row>
    <row r="740" spans="1:26" ht="15.75" customHeight="1">
      <c r="A740" s="104"/>
      <c r="B740" s="104"/>
      <c r="C740" s="193"/>
      <c r="D740" s="104"/>
      <c r="E740" s="105"/>
      <c r="F740" s="105"/>
      <c r="G740" s="105"/>
      <c r="H740" s="105"/>
      <c r="I740" s="104"/>
      <c r="J740" s="104"/>
      <c r="K740" s="106"/>
      <c r="L740" s="107"/>
      <c r="M740" s="104"/>
      <c r="N740" s="104"/>
      <c r="O740" s="104"/>
      <c r="P740" s="104"/>
      <c r="Q740" s="104"/>
      <c r="R740" s="104"/>
      <c r="S740" s="104"/>
      <c r="T740" s="104"/>
      <c r="U740" s="104"/>
      <c r="V740" s="104"/>
      <c r="W740" s="104"/>
      <c r="X740" s="104"/>
      <c r="Y740" s="104"/>
      <c r="Z740" s="104"/>
    </row>
    <row r="741" spans="1:26" ht="15.75" customHeight="1">
      <c r="A741" s="104"/>
      <c r="B741" s="104"/>
      <c r="C741" s="193"/>
      <c r="D741" s="104"/>
      <c r="E741" s="105"/>
      <c r="F741" s="105"/>
      <c r="G741" s="105"/>
      <c r="H741" s="105"/>
      <c r="I741" s="104"/>
      <c r="J741" s="104"/>
      <c r="K741" s="106"/>
      <c r="L741" s="107"/>
      <c r="M741" s="104"/>
      <c r="N741" s="104"/>
      <c r="O741" s="104"/>
      <c r="P741" s="104"/>
      <c r="Q741" s="104"/>
      <c r="R741" s="104"/>
      <c r="S741" s="104"/>
      <c r="T741" s="104"/>
      <c r="U741" s="104"/>
      <c r="V741" s="104"/>
      <c r="W741" s="104"/>
      <c r="X741" s="104"/>
      <c r="Y741" s="104"/>
      <c r="Z741" s="104"/>
    </row>
    <row r="742" spans="1:26" ht="15.75" customHeight="1">
      <c r="A742" s="104"/>
      <c r="B742" s="104"/>
      <c r="C742" s="193"/>
      <c r="D742" s="104"/>
      <c r="E742" s="105"/>
      <c r="F742" s="105"/>
      <c r="G742" s="105"/>
      <c r="H742" s="105"/>
      <c r="I742" s="104"/>
      <c r="J742" s="104"/>
      <c r="K742" s="106"/>
      <c r="L742" s="107"/>
      <c r="M742" s="104"/>
      <c r="N742" s="104"/>
      <c r="O742" s="104"/>
      <c r="P742" s="104"/>
      <c r="Q742" s="104"/>
      <c r="R742" s="104"/>
      <c r="S742" s="104"/>
      <c r="T742" s="104"/>
      <c r="U742" s="104"/>
      <c r="V742" s="104"/>
      <c r="W742" s="104"/>
      <c r="X742" s="104"/>
      <c r="Y742" s="104"/>
      <c r="Z742" s="104"/>
    </row>
    <row r="743" spans="1:26" ht="15.75" customHeight="1">
      <c r="A743" s="104"/>
      <c r="B743" s="104"/>
      <c r="C743" s="193"/>
      <c r="D743" s="104"/>
      <c r="E743" s="105"/>
      <c r="F743" s="105"/>
      <c r="G743" s="105"/>
      <c r="H743" s="105"/>
      <c r="I743" s="104"/>
      <c r="J743" s="104"/>
      <c r="K743" s="106"/>
      <c r="L743" s="107"/>
      <c r="M743" s="104"/>
      <c r="N743" s="104"/>
      <c r="O743" s="104"/>
      <c r="P743" s="104"/>
      <c r="Q743" s="104"/>
      <c r="R743" s="104"/>
      <c r="S743" s="104"/>
      <c r="T743" s="104"/>
      <c r="U743" s="104"/>
      <c r="V743" s="104"/>
      <c r="W743" s="104"/>
      <c r="X743" s="104"/>
      <c r="Y743" s="104"/>
      <c r="Z743" s="104"/>
    </row>
    <row r="744" spans="1:26" ht="15.75" customHeight="1">
      <c r="A744" s="104"/>
      <c r="B744" s="104"/>
      <c r="C744" s="193"/>
      <c r="D744" s="104"/>
      <c r="E744" s="105"/>
      <c r="F744" s="105"/>
      <c r="G744" s="105"/>
      <c r="H744" s="105"/>
      <c r="I744" s="104"/>
      <c r="J744" s="104"/>
      <c r="K744" s="106"/>
      <c r="L744" s="107"/>
      <c r="M744" s="104"/>
      <c r="N744" s="104"/>
      <c r="O744" s="104"/>
      <c r="P744" s="104"/>
      <c r="Q744" s="104"/>
      <c r="R744" s="104"/>
      <c r="S744" s="104"/>
      <c r="T744" s="104"/>
      <c r="U744" s="104"/>
      <c r="V744" s="104"/>
      <c r="W744" s="104"/>
      <c r="X744" s="104"/>
      <c r="Y744" s="104"/>
      <c r="Z744" s="104"/>
    </row>
    <row r="745" spans="1:26" ht="15.75" customHeight="1">
      <c r="A745" s="104"/>
      <c r="B745" s="104"/>
      <c r="C745" s="193"/>
      <c r="D745" s="104"/>
      <c r="E745" s="105"/>
      <c r="F745" s="105"/>
      <c r="G745" s="105"/>
      <c r="H745" s="105"/>
      <c r="I745" s="104"/>
      <c r="J745" s="104"/>
      <c r="K745" s="106"/>
      <c r="L745" s="107"/>
      <c r="M745" s="104"/>
      <c r="N745" s="104"/>
      <c r="O745" s="104"/>
      <c r="P745" s="104"/>
      <c r="Q745" s="104"/>
      <c r="R745" s="104"/>
      <c r="S745" s="104"/>
      <c r="T745" s="104"/>
      <c r="U745" s="104"/>
      <c r="V745" s="104"/>
      <c r="W745" s="104"/>
      <c r="X745" s="104"/>
      <c r="Y745" s="104"/>
      <c r="Z745" s="104"/>
    </row>
    <row r="746" spans="1:26" ht="15.75" customHeight="1">
      <c r="A746" s="104"/>
      <c r="B746" s="104"/>
      <c r="C746" s="193"/>
      <c r="D746" s="104"/>
      <c r="E746" s="105"/>
      <c r="F746" s="105"/>
      <c r="G746" s="105"/>
      <c r="H746" s="105"/>
      <c r="I746" s="104"/>
      <c r="J746" s="104"/>
      <c r="K746" s="106"/>
      <c r="L746" s="107"/>
      <c r="M746" s="104"/>
      <c r="N746" s="104"/>
      <c r="O746" s="104"/>
      <c r="P746" s="104"/>
      <c r="Q746" s="104"/>
      <c r="R746" s="104"/>
      <c r="S746" s="104"/>
      <c r="T746" s="104"/>
      <c r="U746" s="104"/>
      <c r="V746" s="104"/>
      <c r="W746" s="104"/>
      <c r="X746" s="104"/>
      <c r="Y746" s="104"/>
      <c r="Z746" s="104"/>
    </row>
    <row r="747" spans="1:26" ht="15.75" customHeight="1">
      <c r="A747" s="104"/>
      <c r="B747" s="104"/>
      <c r="C747" s="193"/>
      <c r="D747" s="104"/>
      <c r="E747" s="105"/>
      <c r="F747" s="105"/>
      <c r="G747" s="105"/>
      <c r="H747" s="105"/>
      <c r="I747" s="104"/>
      <c r="J747" s="104"/>
      <c r="K747" s="106"/>
      <c r="L747" s="107"/>
      <c r="M747" s="104"/>
      <c r="N747" s="104"/>
      <c r="O747" s="104"/>
      <c r="P747" s="104"/>
      <c r="Q747" s="104"/>
      <c r="R747" s="104"/>
      <c r="S747" s="104"/>
      <c r="T747" s="104"/>
      <c r="U747" s="104"/>
      <c r="V747" s="104"/>
      <c r="W747" s="104"/>
      <c r="X747" s="104"/>
      <c r="Y747" s="104"/>
      <c r="Z747" s="104"/>
    </row>
    <row r="748" spans="1:26" ht="15.75" customHeight="1">
      <c r="A748" s="104"/>
      <c r="B748" s="104"/>
      <c r="C748" s="193"/>
      <c r="D748" s="104"/>
      <c r="E748" s="105"/>
      <c r="F748" s="105"/>
      <c r="G748" s="105"/>
      <c r="H748" s="105"/>
      <c r="I748" s="104"/>
      <c r="J748" s="104"/>
      <c r="K748" s="106"/>
      <c r="L748" s="107"/>
      <c r="M748" s="104"/>
      <c r="N748" s="104"/>
      <c r="O748" s="104"/>
      <c r="P748" s="104"/>
      <c r="Q748" s="104"/>
      <c r="R748" s="104"/>
      <c r="S748" s="104"/>
      <c r="T748" s="104"/>
      <c r="U748" s="104"/>
      <c r="V748" s="104"/>
      <c r="W748" s="104"/>
      <c r="X748" s="104"/>
      <c r="Y748" s="104"/>
      <c r="Z748" s="104"/>
    </row>
    <row r="749" spans="1:26" ht="15.75" customHeight="1">
      <c r="A749" s="104"/>
      <c r="B749" s="104"/>
      <c r="C749" s="193"/>
      <c r="D749" s="104"/>
      <c r="E749" s="105"/>
      <c r="F749" s="105"/>
      <c r="G749" s="105"/>
      <c r="H749" s="105"/>
      <c r="I749" s="104"/>
      <c r="J749" s="104"/>
      <c r="K749" s="106"/>
      <c r="L749" s="107"/>
      <c r="M749" s="104"/>
      <c r="N749" s="104"/>
      <c r="O749" s="104"/>
      <c r="P749" s="104"/>
      <c r="Q749" s="104"/>
      <c r="R749" s="104"/>
      <c r="S749" s="104"/>
      <c r="T749" s="104"/>
      <c r="U749" s="104"/>
      <c r="V749" s="104"/>
      <c r="W749" s="104"/>
      <c r="X749" s="104"/>
      <c r="Y749" s="104"/>
      <c r="Z749" s="104"/>
    </row>
    <row r="750" spans="1:26" ht="15.75" customHeight="1">
      <c r="A750" s="104"/>
      <c r="B750" s="104"/>
      <c r="C750" s="193"/>
      <c r="D750" s="104"/>
      <c r="E750" s="105"/>
      <c r="F750" s="105"/>
      <c r="G750" s="105"/>
      <c r="H750" s="105"/>
      <c r="I750" s="104"/>
      <c r="J750" s="104"/>
      <c r="K750" s="106"/>
      <c r="L750" s="107"/>
      <c r="M750" s="104"/>
      <c r="N750" s="104"/>
      <c r="O750" s="104"/>
      <c r="P750" s="104"/>
      <c r="Q750" s="104"/>
      <c r="R750" s="104"/>
      <c r="S750" s="104"/>
      <c r="T750" s="104"/>
      <c r="U750" s="104"/>
      <c r="V750" s="104"/>
      <c r="W750" s="104"/>
      <c r="X750" s="104"/>
      <c r="Y750" s="104"/>
      <c r="Z750" s="104"/>
    </row>
    <row r="751" spans="1:26" ht="15.75" customHeight="1">
      <c r="A751" s="104"/>
      <c r="B751" s="104"/>
      <c r="C751" s="193"/>
      <c r="D751" s="104"/>
      <c r="E751" s="105"/>
      <c r="F751" s="105"/>
      <c r="G751" s="105"/>
      <c r="H751" s="105"/>
      <c r="I751" s="104"/>
      <c r="J751" s="104"/>
      <c r="K751" s="106"/>
      <c r="L751" s="107"/>
      <c r="M751" s="104"/>
      <c r="N751" s="104"/>
      <c r="O751" s="104"/>
      <c r="P751" s="104"/>
      <c r="Q751" s="104"/>
      <c r="R751" s="104"/>
      <c r="S751" s="104"/>
      <c r="T751" s="104"/>
      <c r="U751" s="104"/>
      <c r="V751" s="104"/>
      <c r="W751" s="104"/>
      <c r="X751" s="104"/>
      <c r="Y751" s="104"/>
      <c r="Z751" s="104"/>
    </row>
    <row r="752" spans="1:26" ht="15.75" customHeight="1">
      <c r="A752" s="104"/>
      <c r="B752" s="104"/>
      <c r="C752" s="193"/>
      <c r="D752" s="104"/>
      <c r="E752" s="105"/>
      <c r="F752" s="105"/>
      <c r="G752" s="105"/>
      <c r="H752" s="105"/>
      <c r="I752" s="104"/>
      <c r="J752" s="104"/>
      <c r="K752" s="106"/>
      <c r="L752" s="107"/>
      <c r="M752" s="104"/>
      <c r="N752" s="104"/>
      <c r="O752" s="104"/>
      <c r="P752" s="104"/>
      <c r="Q752" s="104"/>
      <c r="R752" s="104"/>
      <c r="S752" s="104"/>
      <c r="T752" s="104"/>
      <c r="U752" s="104"/>
      <c r="V752" s="104"/>
      <c r="W752" s="104"/>
      <c r="X752" s="104"/>
      <c r="Y752" s="104"/>
      <c r="Z752" s="104"/>
    </row>
    <row r="753" spans="1:26" ht="15.75" customHeight="1">
      <c r="A753" s="104"/>
      <c r="B753" s="104"/>
      <c r="C753" s="193"/>
      <c r="D753" s="104"/>
      <c r="E753" s="105"/>
      <c r="F753" s="105"/>
      <c r="G753" s="105"/>
      <c r="H753" s="105"/>
      <c r="I753" s="104"/>
      <c r="J753" s="104"/>
      <c r="K753" s="106"/>
      <c r="L753" s="107"/>
      <c r="M753" s="104"/>
      <c r="N753" s="104"/>
      <c r="O753" s="104"/>
      <c r="P753" s="104"/>
      <c r="Q753" s="104"/>
      <c r="R753" s="104"/>
      <c r="S753" s="104"/>
      <c r="T753" s="104"/>
      <c r="U753" s="104"/>
      <c r="V753" s="104"/>
      <c r="W753" s="104"/>
      <c r="X753" s="104"/>
      <c r="Y753" s="104"/>
      <c r="Z753" s="104"/>
    </row>
    <row r="754" spans="1:26" ht="15.75" customHeight="1">
      <c r="A754" s="104"/>
      <c r="B754" s="104"/>
      <c r="C754" s="193"/>
      <c r="D754" s="104"/>
      <c r="E754" s="105"/>
      <c r="F754" s="105"/>
      <c r="G754" s="105"/>
      <c r="H754" s="105"/>
      <c r="I754" s="104"/>
      <c r="J754" s="104"/>
      <c r="K754" s="106"/>
      <c r="L754" s="107"/>
      <c r="M754" s="104"/>
      <c r="N754" s="104"/>
      <c r="O754" s="104"/>
      <c r="P754" s="104"/>
      <c r="Q754" s="104"/>
      <c r="R754" s="104"/>
      <c r="S754" s="104"/>
      <c r="T754" s="104"/>
      <c r="U754" s="104"/>
      <c r="V754" s="104"/>
      <c r="W754" s="104"/>
      <c r="X754" s="104"/>
      <c r="Y754" s="104"/>
      <c r="Z754" s="104"/>
    </row>
    <row r="755" spans="1:26" ht="15.75" customHeight="1">
      <c r="A755" s="104"/>
      <c r="B755" s="104"/>
      <c r="C755" s="193"/>
      <c r="D755" s="104"/>
      <c r="E755" s="105"/>
      <c r="F755" s="105"/>
      <c r="G755" s="105"/>
      <c r="H755" s="105"/>
      <c r="I755" s="104"/>
      <c r="J755" s="104"/>
      <c r="K755" s="106"/>
      <c r="L755" s="107"/>
      <c r="M755" s="104"/>
      <c r="N755" s="104"/>
      <c r="O755" s="104"/>
      <c r="P755" s="104"/>
      <c r="Q755" s="104"/>
      <c r="R755" s="104"/>
      <c r="S755" s="104"/>
      <c r="T755" s="104"/>
      <c r="U755" s="104"/>
      <c r="V755" s="104"/>
      <c r="W755" s="104"/>
      <c r="X755" s="104"/>
      <c r="Y755" s="104"/>
      <c r="Z755" s="104"/>
    </row>
    <row r="756" spans="1:26" ht="15.75" customHeight="1">
      <c r="A756" s="104"/>
      <c r="B756" s="104"/>
      <c r="C756" s="193"/>
      <c r="D756" s="104"/>
      <c r="E756" s="105"/>
      <c r="F756" s="105"/>
      <c r="G756" s="105"/>
      <c r="H756" s="105"/>
      <c r="I756" s="104"/>
      <c r="J756" s="104"/>
      <c r="K756" s="106"/>
      <c r="L756" s="107"/>
      <c r="M756" s="104"/>
      <c r="N756" s="104"/>
      <c r="O756" s="104"/>
      <c r="P756" s="104"/>
      <c r="Q756" s="104"/>
      <c r="R756" s="104"/>
      <c r="S756" s="104"/>
      <c r="T756" s="104"/>
      <c r="U756" s="104"/>
      <c r="V756" s="104"/>
      <c r="W756" s="104"/>
      <c r="X756" s="104"/>
      <c r="Y756" s="104"/>
      <c r="Z756" s="104"/>
    </row>
    <row r="757" spans="1:26" ht="15.75" customHeight="1">
      <c r="A757" s="104"/>
      <c r="B757" s="104"/>
      <c r="C757" s="193"/>
      <c r="D757" s="104"/>
      <c r="E757" s="105"/>
      <c r="F757" s="105"/>
      <c r="G757" s="105"/>
      <c r="H757" s="105"/>
      <c r="I757" s="104"/>
      <c r="J757" s="104"/>
      <c r="K757" s="106"/>
      <c r="L757" s="107"/>
      <c r="M757" s="104"/>
      <c r="N757" s="104"/>
      <c r="O757" s="104"/>
      <c r="P757" s="104"/>
      <c r="Q757" s="104"/>
      <c r="R757" s="104"/>
      <c r="S757" s="104"/>
      <c r="T757" s="104"/>
      <c r="U757" s="104"/>
      <c r="V757" s="104"/>
      <c r="W757" s="104"/>
      <c r="X757" s="104"/>
      <c r="Y757" s="104"/>
      <c r="Z757" s="104"/>
    </row>
    <row r="758" spans="1:26" ht="15.75" customHeight="1">
      <c r="A758" s="104"/>
      <c r="B758" s="104"/>
      <c r="C758" s="193"/>
      <c r="D758" s="104"/>
      <c r="E758" s="105"/>
      <c r="F758" s="105"/>
      <c r="G758" s="105"/>
      <c r="H758" s="105"/>
      <c r="I758" s="104"/>
      <c r="J758" s="104"/>
      <c r="K758" s="106"/>
      <c r="L758" s="107"/>
      <c r="M758" s="104"/>
      <c r="N758" s="104"/>
      <c r="O758" s="104"/>
      <c r="P758" s="104"/>
      <c r="Q758" s="104"/>
      <c r="R758" s="104"/>
      <c r="S758" s="104"/>
      <c r="T758" s="104"/>
      <c r="U758" s="104"/>
      <c r="V758" s="104"/>
      <c r="W758" s="104"/>
      <c r="X758" s="104"/>
      <c r="Y758" s="104"/>
      <c r="Z758" s="104"/>
    </row>
    <row r="759" spans="1:26" ht="15.75" customHeight="1">
      <c r="A759" s="104"/>
      <c r="B759" s="104"/>
      <c r="C759" s="193"/>
      <c r="D759" s="104"/>
      <c r="E759" s="105"/>
      <c r="F759" s="105"/>
      <c r="G759" s="105"/>
      <c r="H759" s="105"/>
      <c r="I759" s="104"/>
      <c r="J759" s="104"/>
      <c r="K759" s="106"/>
      <c r="L759" s="107"/>
      <c r="M759" s="104"/>
      <c r="N759" s="104"/>
      <c r="O759" s="104"/>
      <c r="P759" s="104"/>
      <c r="Q759" s="104"/>
      <c r="R759" s="104"/>
      <c r="S759" s="104"/>
      <c r="T759" s="104"/>
      <c r="U759" s="104"/>
      <c r="V759" s="104"/>
      <c r="W759" s="104"/>
      <c r="X759" s="104"/>
      <c r="Y759" s="104"/>
      <c r="Z759" s="104"/>
    </row>
    <row r="760" spans="1:26" ht="15.75" customHeight="1">
      <c r="A760" s="104"/>
      <c r="B760" s="104"/>
      <c r="C760" s="193"/>
      <c r="D760" s="104"/>
      <c r="E760" s="105"/>
      <c r="F760" s="105"/>
      <c r="G760" s="105"/>
      <c r="H760" s="105"/>
      <c r="I760" s="104"/>
      <c r="J760" s="104"/>
      <c r="K760" s="106"/>
      <c r="L760" s="107"/>
      <c r="M760" s="104"/>
      <c r="N760" s="104"/>
      <c r="O760" s="104"/>
      <c r="P760" s="104"/>
      <c r="Q760" s="104"/>
      <c r="R760" s="104"/>
      <c r="S760" s="104"/>
      <c r="T760" s="104"/>
      <c r="U760" s="104"/>
      <c r="V760" s="104"/>
      <c r="W760" s="104"/>
      <c r="X760" s="104"/>
      <c r="Y760" s="104"/>
      <c r="Z760" s="104"/>
    </row>
    <row r="761" spans="1:26" ht="15.75" customHeight="1">
      <c r="A761" s="104"/>
      <c r="B761" s="104"/>
      <c r="C761" s="193"/>
      <c r="D761" s="104"/>
      <c r="E761" s="105"/>
      <c r="F761" s="105"/>
      <c r="G761" s="105"/>
      <c r="H761" s="105"/>
      <c r="I761" s="104"/>
      <c r="J761" s="104"/>
      <c r="K761" s="106"/>
      <c r="L761" s="107"/>
      <c r="M761" s="104"/>
      <c r="N761" s="104"/>
      <c r="O761" s="104"/>
      <c r="P761" s="104"/>
      <c r="Q761" s="104"/>
      <c r="R761" s="104"/>
      <c r="S761" s="104"/>
      <c r="T761" s="104"/>
      <c r="U761" s="104"/>
      <c r="V761" s="104"/>
      <c r="W761" s="104"/>
      <c r="X761" s="104"/>
      <c r="Y761" s="104"/>
      <c r="Z761" s="104"/>
    </row>
    <row r="762" spans="1:26" ht="15.75" customHeight="1">
      <c r="A762" s="104"/>
      <c r="B762" s="104"/>
      <c r="C762" s="193"/>
      <c r="D762" s="104"/>
      <c r="E762" s="105"/>
      <c r="F762" s="105"/>
      <c r="G762" s="105"/>
      <c r="H762" s="105"/>
      <c r="I762" s="104"/>
      <c r="J762" s="104"/>
      <c r="K762" s="106"/>
      <c r="L762" s="107"/>
      <c r="M762" s="104"/>
      <c r="N762" s="104"/>
      <c r="O762" s="104"/>
      <c r="P762" s="104"/>
      <c r="Q762" s="104"/>
      <c r="R762" s="104"/>
      <c r="S762" s="104"/>
      <c r="T762" s="104"/>
      <c r="U762" s="104"/>
      <c r="V762" s="104"/>
      <c r="W762" s="104"/>
      <c r="X762" s="104"/>
      <c r="Y762" s="104"/>
      <c r="Z762" s="104"/>
    </row>
    <row r="763" spans="1:26" ht="15.75" customHeight="1">
      <c r="A763" s="104"/>
      <c r="B763" s="104"/>
      <c r="C763" s="193"/>
      <c r="D763" s="104"/>
      <c r="E763" s="105"/>
      <c r="F763" s="105"/>
      <c r="G763" s="105"/>
      <c r="H763" s="105"/>
      <c r="I763" s="104"/>
      <c r="J763" s="104"/>
      <c r="K763" s="106"/>
      <c r="L763" s="107"/>
      <c r="M763" s="104"/>
      <c r="N763" s="104"/>
      <c r="O763" s="104"/>
      <c r="P763" s="104"/>
      <c r="Q763" s="104"/>
      <c r="R763" s="104"/>
      <c r="S763" s="104"/>
      <c r="T763" s="104"/>
      <c r="U763" s="104"/>
      <c r="V763" s="104"/>
      <c r="W763" s="104"/>
      <c r="X763" s="104"/>
      <c r="Y763" s="104"/>
      <c r="Z763" s="104"/>
    </row>
    <row r="764" spans="1:26" ht="15.75" customHeight="1">
      <c r="A764" s="104"/>
      <c r="B764" s="104"/>
      <c r="C764" s="193"/>
      <c r="D764" s="104"/>
      <c r="E764" s="105"/>
      <c r="F764" s="105"/>
      <c r="G764" s="105"/>
      <c r="H764" s="105"/>
      <c r="I764" s="104"/>
      <c r="J764" s="104"/>
      <c r="K764" s="106"/>
      <c r="L764" s="107"/>
      <c r="M764" s="104"/>
      <c r="N764" s="104"/>
      <c r="O764" s="104"/>
      <c r="P764" s="104"/>
      <c r="Q764" s="104"/>
      <c r="R764" s="104"/>
      <c r="S764" s="104"/>
      <c r="T764" s="104"/>
      <c r="U764" s="104"/>
      <c r="V764" s="104"/>
      <c r="W764" s="104"/>
      <c r="X764" s="104"/>
      <c r="Y764" s="104"/>
      <c r="Z764" s="104"/>
    </row>
    <row r="765" spans="1:26" ht="15.75" customHeight="1">
      <c r="A765" s="104"/>
      <c r="B765" s="104"/>
      <c r="C765" s="193"/>
      <c r="D765" s="104"/>
      <c r="E765" s="105"/>
      <c r="F765" s="105"/>
      <c r="G765" s="105"/>
      <c r="H765" s="105"/>
      <c r="I765" s="104"/>
      <c r="J765" s="104"/>
      <c r="K765" s="106"/>
      <c r="L765" s="107"/>
      <c r="M765" s="104"/>
      <c r="N765" s="104"/>
      <c r="O765" s="104"/>
      <c r="P765" s="104"/>
      <c r="Q765" s="104"/>
      <c r="R765" s="104"/>
      <c r="S765" s="104"/>
      <c r="T765" s="104"/>
      <c r="U765" s="104"/>
      <c r="V765" s="104"/>
      <c r="W765" s="104"/>
      <c r="X765" s="104"/>
      <c r="Y765" s="104"/>
      <c r="Z765" s="104"/>
    </row>
    <row r="766" spans="1:26" ht="15.75" customHeight="1">
      <c r="A766" s="104"/>
      <c r="B766" s="104"/>
      <c r="C766" s="193"/>
      <c r="D766" s="104"/>
      <c r="E766" s="105"/>
      <c r="F766" s="105"/>
      <c r="G766" s="105"/>
      <c r="H766" s="105"/>
      <c r="I766" s="104"/>
      <c r="J766" s="104"/>
      <c r="K766" s="106"/>
      <c r="L766" s="107"/>
      <c r="M766" s="104"/>
      <c r="N766" s="104"/>
      <c r="O766" s="104"/>
      <c r="P766" s="104"/>
      <c r="Q766" s="104"/>
      <c r="R766" s="104"/>
      <c r="S766" s="104"/>
      <c r="T766" s="104"/>
      <c r="U766" s="104"/>
      <c r="V766" s="104"/>
      <c r="W766" s="104"/>
      <c r="X766" s="104"/>
      <c r="Y766" s="104"/>
      <c r="Z766" s="104"/>
    </row>
    <row r="767" spans="1:26" ht="15.75" customHeight="1">
      <c r="A767" s="104"/>
      <c r="B767" s="104"/>
      <c r="C767" s="193"/>
      <c r="D767" s="104"/>
      <c r="E767" s="105"/>
      <c r="F767" s="105"/>
      <c r="G767" s="105"/>
      <c r="H767" s="105"/>
      <c r="I767" s="104"/>
      <c r="J767" s="104"/>
      <c r="K767" s="106"/>
      <c r="L767" s="107"/>
      <c r="M767" s="104"/>
      <c r="N767" s="104"/>
      <c r="O767" s="104"/>
      <c r="P767" s="104"/>
      <c r="Q767" s="104"/>
      <c r="R767" s="104"/>
      <c r="S767" s="104"/>
      <c r="T767" s="104"/>
      <c r="U767" s="104"/>
      <c r="V767" s="104"/>
      <c r="W767" s="104"/>
      <c r="X767" s="104"/>
      <c r="Y767" s="104"/>
      <c r="Z767" s="104"/>
    </row>
    <row r="768" spans="1:26" ht="15.75" customHeight="1">
      <c r="A768" s="104"/>
      <c r="B768" s="104"/>
      <c r="C768" s="193"/>
      <c r="D768" s="104"/>
      <c r="E768" s="105"/>
      <c r="F768" s="105"/>
      <c r="G768" s="105"/>
      <c r="H768" s="105"/>
      <c r="I768" s="104"/>
      <c r="J768" s="104"/>
      <c r="K768" s="106"/>
      <c r="L768" s="107"/>
      <c r="M768" s="104"/>
      <c r="N768" s="104"/>
      <c r="O768" s="104"/>
      <c r="P768" s="104"/>
      <c r="Q768" s="104"/>
      <c r="R768" s="104"/>
      <c r="S768" s="104"/>
      <c r="T768" s="104"/>
      <c r="U768" s="104"/>
      <c r="V768" s="104"/>
      <c r="W768" s="104"/>
      <c r="X768" s="104"/>
      <c r="Y768" s="104"/>
      <c r="Z768" s="104"/>
    </row>
    <row r="769" spans="1:26" ht="15.75" customHeight="1">
      <c r="A769" s="104"/>
      <c r="B769" s="104"/>
      <c r="C769" s="193"/>
      <c r="D769" s="104"/>
      <c r="E769" s="105"/>
      <c r="F769" s="105"/>
      <c r="G769" s="105"/>
      <c r="H769" s="105"/>
      <c r="I769" s="104"/>
      <c r="J769" s="104"/>
      <c r="K769" s="106"/>
      <c r="L769" s="107"/>
      <c r="M769" s="104"/>
      <c r="N769" s="104"/>
      <c r="O769" s="104"/>
      <c r="P769" s="104"/>
      <c r="Q769" s="104"/>
      <c r="R769" s="104"/>
      <c r="S769" s="104"/>
      <c r="T769" s="104"/>
      <c r="U769" s="104"/>
      <c r="V769" s="104"/>
      <c r="W769" s="104"/>
      <c r="X769" s="104"/>
      <c r="Y769" s="104"/>
      <c r="Z769" s="104"/>
    </row>
    <row r="770" spans="1:26" ht="15.75" customHeight="1">
      <c r="A770" s="104"/>
      <c r="B770" s="104"/>
      <c r="C770" s="193"/>
      <c r="D770" s="104"/>
      <c r="E770" s="105"/>
      <c r="F770" s="105"/>
      <c r="G770" s="105"/>
      <c r="H770" s="105"/>
      <c r="I770" s="104"/>
      <c r="J770" s="104"/>
      <c r="K770" s="106"/>
      <c r="L770" s="107"/>
      <c r="M770" s="104"/>
      <c r="N770" s="104"/>
      <c r="O770" s="104"/>
      <c r="P770" s="104"/>
      <c r="Q770" s="104"/>
      <c r="R770" s="104"/>
      <c r="S770" s="104"/>
      <c r="T770" s="104"/>
      <c r="U770" s="104"/>
      <c r="V770" s="104"/>
      <c r="W770" s="104"/>
      <c r="X770" s="104"/>
      <c r="Y770" s="104"/>
      <c r="Z770" s="104"/>
    </row>
    <row r="771" spans="1:26" ht="15.75" customHeight="1">
      <c r="A771" s="104"/>
      <c r="B771" s="104"/>
      <c r="C771" s="193"/>
      <c r="D771" s="104"/>
      <c r="E771" s="105"/>
      <c r="F771" s="105"/>
      <c r="G771" s="105"/>
      <c r="H771" s="105"/>
      <c r="I771" s="104"/>
      <c r="J771" s="104"/>
      <c r="K771" s="106"/>
      <c r="L771" s="107"/>
      <c r="M771" s="104"/>
      <c r="N771" s="104"/>
      <c r="O771" s="104"/>
      <c r="P771" s="104"/>
      <c r="Q771" s="104"/>
      <c r="R771" s="104"/>
      <c r="S771" s="104"/>
      <c r="T771" s="104"/>
      <c r="U771" s="104"/>
      <c r="V771" s="104"/>
      <c r="W771" s="104"/>
      <c r="X771" s="104"/>
      <c r="Y771" s="104"/>
      <c r="Z771" s="104"/>
    </row>
    <row r="772" spans="1:26" ht="15.75" customHeight="1">
      <c r="A772" s="104"/>
      <c r="B772" s="104"/>
      <c r="C772" s="193"/>
      <c r="D772" s="104"/>
      <c r="E772" s="105"/>
      <c r="F772" s="105"/>
      <c r="G772" s="105"/>
      <c r="H772" s="105"/>
      <c r="I772" s="104"/>
      <c r="J772" s="104"/>
      <c r="K772" s="106"/>
      <c r="L772" s="107"/>
      <c r="M772" s="104"/>
      <c r="N772" s="104"/>
      <c r="O772" s="104"/>
      <c r="P772" s="104"/>
      <c r="Q772" s="104"/>
      <c r="R772" s="104"/>
      <c r="S772" s="104"/>
      <c r="T772" s="104"/>
      <c r="U772" s="104"/>
      <c r="V772" s="104"/>
      <c r="W772" s="104"/>
      <c r="X772" s="104"/>
      <c r="Y772" s="104"/>
      <c r="Z772" s="104"/>
    </row>
    <row r="773" spans="1:26" ht="15.75" customHeight="1">
      <c r="A773" s="104"/>
      <c r="B773" s="104"/>
      <c r="C773" s="193"/>
      <c r="D773" s="104"/>
      <c r="E773" s="105"/>
      <c r="F773" s="105"/>
      <c r="G773" s="105"/>
      <c r="H773" s="105"/>
      <c r="I773" s="104"/>
      <c r="J773" s="104"/>
      <c r="K773" s="106"/>
      <c r="L773" s="107"/>
      <c r="M773" s="104"/>
      <c r="N773" s="104"/>
      <c r="O773" s="104"/>
      <c r="P773" s="104"/>
      <c r="Q773" s="104"/>
      <c r="R773" s="104"/>
      <c r="S773" s="104"/>
      <c r="T773" s="104"/>
      <c r="U773" s="104"/>
      <c r="V773" s="104"/>
      <c r="W773" s="104"/>
      <c r="X773" s="104"/>
      <c r="Y773" s="104"/>
      <c r="Z773" s="104"/>
    </row>
    <row r="774" spans="1:26" ht="15.75" customHeight="1">
      <c r="A774" s="104"/>
      <c r="B774" s="104"/>
      <c r="C774" s="193"/>
      <c r="D774" s="104"/>
      <c r="E774" s="105"/>
      <c r="F774" s="105"/>
      <c r="G774" s="105"/>
      <c r="H774" s="105"/>
      <c r="I774" s="104"/>
      <c r="J774" s="104"/>
      <c r="K774" s="106"/>
      <c r="L774" s="107"/>
      <c r="M774" s="104"/>
      <c r="N774" s="104"/>
      <c r="O774" s="104"/>
      <c r="P774" s="104"/>
      <c r="Q774" s="104"/>
      <c r="R774" s="104"/>
      <c r="S774" s="104"/>
      <c r="T774" s="104"/>
      <c r="U774" s="104"/>
      <c r="V774" s="104"/>
      <c r="W774" s="104"/>
      <c r="X774" s="104"/>
      <c r="Y774" s="104"/>
      <c r="Z774" s="104"/>
    </row>
    <row r="775" spans="1:26" ht="15.75" customHeight="1">
      <c r="A775" s="104"/>
      <c r="B775" s="104"/>
      <c r="C775" s="193"/>
      <c r="D775" s="104"/>
      <c r="E775" s="105"/>
      <c r="F775" s="105"/>
      <c r="G775" s="105"/>
      <c r="H775" s="105"/>
      <c r="I775" s="104"/>
      <c r="J775" s="104"/>
      <c r="K775" s="106"/>
      <c r="L775" s="107"/>
      <c r="M775" s="104"/>
      <c r="N775" s="104"/>
      <c r="O775" s="104"/>
      <c r="P775" s="104"/>
      <c r="Q775" s="104"/>
      <c r="R775" s="104"/>
      <c r="S775" s="104"/>
      <c r="T775" s="104"/>
      <c r="U775" s="104"/>
      <c r="V775" s="104"/>
      <c r="W775" s="104"/>
      <c r="X775" s="104"/>
      <c r="Y775" s="104"/>
      <c r="Z775" s="104"/>
    </row>
    <row r="776" spans="1:26" ht="15.75" customHeight="1">
      <c r="A776" s="104"/>
      <c r="B776" s="104"/>
      <c r="C776" s="193"/>
      <c r="D776" s="104"/>
      <c r="E776" s="105"/>
      <c r="F776" s="105"/>
      <c r="G776" s="105"/>
      <c r="H776" s="105"/>
      <c r="I776" s="104"/>
      <c r="J776" s="104"/>
      <c r="K776" s="106"/>
      <c r="L776" s="107"/>
      <c r="M776" s="104"/>
      <c r="N776" s="104"/>
      <c r="O776" s="104"/>
      <c r="P776" s="104"/>
      <c r="Q776" s="104"/>
      <c r="R776" s="104"/>
      <c r="S776" s="104"/>
      <c r="T776" s="104"/>
      <c r="U776" s="104"/>
      <c r="V776" s="104"/>
      <c r="W776" s="104"/>
      <c r="X776" s="104"/>
      <c r="Y776" s="104"/>
      <c r="Z776" s="104"/>
    </row>
    <row r="777" spans="1:26" ht="15.75" customHeight="1">
      <c r="A777" s="104"/>
      <c r="B777" s="104"/>
      <c r="C777" s="193"/>
      <c r="D777" s="104"/>
      <c r="E777" s="105"/>
      <c r="F777" s="105"/>
      <c r="G777" s="105"/>
      <c r="H777" s="105"/>
      <c r="I777" s="104"/>
      <c r="J777" s="104"/>
      <c r="K777" s="106"/>
      <c r="L777" s="107"/>
      <c r="M777" s="104"/>
      <c r="N777" s="104"/>
      <c r="O777" s="104"/>
      <c r="P777" s="104"/>
      <c r="Q777" s="104"/>
      <c r="R777" s="104"/>
      <c r="S777" s="104"/>
      <c r="T777" s="104"/>
      <c r="U777" s="104"/>
      <c r="V777" s="104"/>
      <c r="W777" s="104"/>
      <c r="X777" s="104"/>
      <c r="Y777" s="104"/>
      <c r="Z777" s="104"/>
    </row>
    <row r="778" spans="1:26" ht="15.75" customHeight="1">
      <c r="A778" s="104"/>
      <c r="B778" s="104"/>
      <c r="C778" s="193"/>
      <c r="D778" s="104"/>
      <c r="E778" s="105"/>
      <c r="F778" s="105"/>
      <c r="G778" s="105"/>
      <c r="H778" s="105"/>
      <c r="I778" s="104"/>
      <c r="J778" s="104"/>
      <c r="K778" s="106"/>
      <c r="L778" s="107"/>
      <c r="M778" s="104"/>
      <c r="N778" s="104"/>
      <c r="O778" s="104"/>
      <c r="P778" s="104"/>
      <c r="Q778" s="104"/>
      <c r="R778" s="104"/>
      <c r="S778" s="104"/>
      <c r="T778" s="104"/>
      <c r="U778" s="104"/>
      <c r="V778" s="104"/>
      <c r="W778" s="104"/>
      <c r="X778" s="104"/>
      <c r="Y778" s="104"/>
      <c r="Z778" s="104"/>
    </row>
    <row r="779" spans="1:26" ht="15.75" customHeight="1">
      <c r="A779" s="104"/>
      <c r="B779" s="104"/>
      <c r="C779" s="193"/>
      <c r="D779" s="104"/>
      <c r="E779" s="105"/>
      <c r="F779" s="105"/>
      <c r="G779" s="105"/>
      <c r="H779" s="105"/>
      <c r="I779" s="104"/>
      <c r="J779" s="104"/>
      <c r="K779" s="106"/>
      <c r="L779" s="107"/>
      <c r="M779" s="104"/>
      <c r="N779" s="104"/>
      <c r="O779" s="104"/>
      <c r="P779" s="104"/>
      <c r="Q779" s="104"/>
      <c r="R779" s="104"/>
      <c r="S779" s="104"/>
      <c r="T779" s="104"/>
      <c r="U779" s="104"/>
      <c r="V779" s="104"/>
      <c r="W779" s="104"/>
      <c r="X779" s="104"/>
      <c r="Y779" s="104"/>
      <c r="Z779" s="104"/>
    </row>
    <row r="780" spans="1:26" ht="15.75" customHeight="1">
      <c r="A780" s="104"/>
      <c r="B780" s="104"/>
      <c r="C780" s="193"/>
      <c r="D780" s="104"/>
      <c r="E780" s="105"/>
      <c r="F780" s="105"/>
      <c r="G780" s="105"/>
      <c r="H780" s="105"/>
      <c r="I780" s="104"/>
      <c r="J780" s="104"/>
      <c r="K780" s="106"/>
      <c r="L780" s="107"/>
      <c r="M780" s="104"/>
      <c r="N780" s="104"/>
      <c r="O780" s="104"/>
      <c r="P780" s="104"/>
      <c r="Q780" s="104"/>
      <c r="R780" s="104"/>
      <c r="S780" s="104"/>
      <c r="T780" s="104"/>
      <c r="U780" s="104"/>
      <c r="V780" s="104"/>
      <c r="W780" s="104"/>
      <c r="X780" s="104"/>
      <c r="Y780" s="104"/>
      <c r="Z780" s="104"/>
    </row>
    <row r="781" spans="1:26" ht="15.75" customHeight="1">
      <c r="A781" s="104"/>
      <c r="B781" s="104"/>
      <c r="C781" s="193"/>
      <c r="D781" s="104"/>
      <c r="E781" s="105"/>
      <c r="F781" s="105"/>
      <c r="G781" s="105"/>
      <c r="H781" s="105"/>
      <c r="I781" s="104"/>
      <c r="J781" s="104"/>
      <c r="K781" s="106"/>
      <c r="L781" s="107"/>
      <c r="M781" s="104"/>
      <c r="N781" s="104"/>
      <c r="O781" s="104"/>
      <c r="P781" s="104"/>
      <c r="Q781" s="104"/>
      <c r="R781" s="104"/>
      <c r="S781" s="104"/>
      <c r="T781" s="104"/>
      <c r="U781" s="104"/>
      <c r="V781" s="104"/>
      <c r="W781" s="104"/>
      <c r="X781" s="104"/>
      <c r="Y781" s="104"/>
      <c r="Z781" s="104"/>
    </row>
    <row r="782" spans="1:26" ht="15.75" customHeight="1">
      <c r="A782" s="104"/>
      <c r="B782" s="104"/>
      <c r="C782" s="193"/>
      <c r="D782" s="104"/>
      <c r="E782" s="105"/>
      <c r="F782" s="105"/>
      <c r="G782" s="105"/>
      <c r="H782" s="105"/>
      <c r="I782" s="104"/>
      <c r="J782" s="104"/>
      <c r="K782" s="106"/>
      <c r="L782" s="107"/>
      <c r="M782" s="104"/>
      <c r="N782" s="104"/>
      <c r="O782" s="104"/>
      <c r="P782" s="104"/>
      <c r="Q782" s="104"/>
      <c r="R782" s="104"/>
      <c r="S782" s="104"/>
      <c r="T782" s="104"/>
      <c r="U782" s="104"/>
      <c r="V782" s="104"/>
      <c r="W782" s="104"/>
      <c r="X782" s="104"/>
      <c r="Y782" s="104"/>
      <c r="Z782" s="104"/>
    </row>
    <row r="783" spans="1:26" ht="15.75" customHeight="1">
      <c r="A783" s="104"/>
      <c r="B783" s="104"/>
      <c r="C783" s="193"/>
      <c r="D783" s="104"/>
      <c r="E783" s="105"/>
      <c r="F783" s="105"/>
      <c r="G783" s="105"/>
      <c r="H783" s="105"/>
      <c r="I783" s="104"/>
      <c r="J783" s="104"/>
      <c r="K783" s="106"/>
      <c r="L783" s="107"/>
      <c r="M783" s="104"/>
      <c r="N783" s="104"/>
      <c r="O783" s="104"/>
      <c r="P783" s="104"/>
      <c r="Q783" s="104"/>
      <c r="R783" s="104"/>
      <c r="S783" s="104"/>
      <c r="T783" s="104"/>
      <c r="U783" s="104"/>
      <c r="V783" s="104"/>
      <c r="W783" s="104"/>
      <c r="X783" s="104"/>
      <c r="Y783" s="104"/>
      <c r="Z783" s="104"/>
    </row>
    <row r="784" spans="1:26" ht="15.75" customHeight="1">
      <c r="A784" s="104"/>
      <c r="B784" s="104"/>
      <c r="C784" s="193"/>
      <c r="D784" s="104"/>
      <c r="E784" s="105"/>
      <c r="F784" s="105"/>
      <c r="G784" s="105"/>
      <c r="H784" s="105"/>
      <c r="I784" s="104"/>
      <c r="J784" s="104"/>
      <c r="K784" s="106"/>
      <c r="L784" s="107"/>
      <c r="M784" s="104"/>
      <c r="N784" s="104"/>
      <c r="O784" s="104"/>
      <c r="P784" s="104"/>
      <c r="Q784" s="104"/>
      <c r="R784" s="104"/>
      <c r="S784" s="104"/>
      <c r="T784" s="104"/>
      <c r="U784" s="104"/>
      <c r="V784" s="104"/>
      <c r="W784" s="104"/>
      <c r="X784" s="104"/>
      <c r="Y784" s="104"/>
      <c r="Z784" s="104"/>
    </row>
    <row r="785" spans="1:26" ht="15.75" customHeight="1">
      <c r="A785" s="104"/>
      <c r="B785" s="104"/>
      <c r="C785" s="193"/>
      <c r="D785" s="104"/>
      <c r="E785" s="105"/>
      <c r="F785" s="105"/>
      <c r="G785" s="105"/>
      <c r="H785" s="105"/>
      <c r="I785" s="104"/>
      <c r="J785" s="104"/>
      <c r="K785" s="106"/>
      <c r="L785" s="107"/>
      <c r="M785" s="104"/>
      <c r="N785" s="104"/>
      <c r="O785" s="104"/>
      <c r="P785" s="104"/>
      <c r="Q785" s="104"/>
      <c r="R785" s="104"/>
      <c r="S785" s="104"/>
      <c r="T785" s="104"/>
      <c r="U785" s="104"/>
      <c r="V785" s="104"/>
      <c r="W785" s="104"/>
      <c r="X785" s="104"/>
      <c r="Y785" s="104"/>
      <c r="Z785" s="104"/>
    </row>
    <row r="786" spans="1:26" ht="15.75" customHeight="1">
      <c r="A786" s="104"/>
      <c r="B786" s="104"/>
      <c r="C786" s="193"/>
      <c r="D786" s="104"/>
      <c r="E786" s="105"/>
      <c r="F786" s="105"/>
      <c r="G786" s="105"/>
      <c r="H786" s="105"/>
      <c r="I786" s="104"/>
      <c r="J786" s="104"/>
      <c r="K786" s="106"/>
      <c r="L786" s="107"/>
      <c r="M786" s="104"/>
      <c r="N786" s="104"/>
      <c r="O786" s="104"/>
      <c r="P786" s="104"/>
      <c r="Q786" s="104"/>
      <c r="R786" s="104"/>
      <c r="S786" s="104"/>
      <c r="T786" s="104"/>
      <c r="U786" s="104"/>
      <c r="V786" s="104"/>
      <c r="W786" s="104"/>
      <c r="X786" s="104"/>
      <c r="Y786" s="104"/>
      <c r="Z786" s="104"/>
    </row>
    <row r="787" spans="1:26" ht="15.75" customHeight="1">
      <c r="A787" s="104"/>
      <c r="B787" s="104"/>
      <c r="C787" s="193"/>
      <c r="D787" s="104"/>
      <c r="E787" s="105"/>
      <c r="F787" s="105"/>
      <c r="G787" s="105"/>
      <c r="H787" s="105"/>
      <c r="I787" s="104"/>
      <c r="J787" s="104"/>
      <c r="K787" s="106"/>
      <c r="L787" s="107"/>
      <c r="M787" s="104"/>
      <c r="N787" s="104"/>
      <c r="O787" s="104"/>
      <c r="P787" s="104"/>
      <c r="Q787" s="104"/>
      <c r="R787" s="104"/>
      <c r="S787" s="104"/>
      <c r="T787" s="104"/>
      <c r="U787" s="104"/>
      <c r="V787" s="104"/>
      <c r="W787" s="104"/>
      <c r="X787" s="104"/>
      <c r="Y787" s="104"/>
      <c r="Z787" s="104"/>
    </row>
    <row r="788" spans="1:26" ht="15.75" customHeight="1">
      <c r="A788" s="104"/>
      <c r="B788" s="104"/>
      <c r="C788" s="193"/>
      <c r="D788" s="104"/>
      <c r="E788" s="105"/>
      <c r="F788" s="105"/>
      <c r="G788" s="105"/>
      <c r="H788" s="105"/>
      <c r="I788" s="104"/>
      <c r="J788" s="104"/>
      <c r="K788" s="106"/>
      <c r="L788" s="107"/>
      <c r="M788" s="104"/>
      <c r="N788" s="104"/>
      <c r="O788" s="104"/>
      <c r="P788" s="104"/>
      <c r="Q788" s="104"/>
      <c r="R788" s="104"/>
      <c r="S788" s="104"/>
      <c r="T788" s="104"/>
      <c r="U788" s="104"/>
      <c r="V788" s="104"/>
      <c r="W788" s="104"/>
      <c r="X788" s="104"/>
      <c r="Y788" s="104"/>
      <c r="Z788" s="104"/>
    </row>
    <row r="789" spans="1:26" ht="15.75" customHeight="1">
      <c r="A789" s="104"/>
      <c r="B789" s="104"/>
      <c r="C789" s="193"/>
      <c r="D789" s="104"/>
      <c r="E789" s="105"/>
      <c r="F789" s="105"/>
      <c r="G789" s="105"/>
      <c r="H789" s="105"/>
      <c r="I789" s="104"/>
      <c r="J789" s="104"/>
      <c r="K789" s="106"/>
      <c r="L789" s="107"/>
      <c r="M789" s="104"/>
      <c r="N789" s="104"/>
      <c r="O789" s="104"/>
      <c r="P789" s="104"/>
      <c r="Q789" s="104"/>
      <c r="R789" s="104"/>
      <c r="S789" s="104"/>
      <c r="T789" s="104"/>
      <c r="U789" s="104"/>
      <c r="V789" s="104"/>
      <c r="W789" s="104"/>
      <c r="X789" s="104"/>
      <c r="Y789" s="104"/>
      <c r="Z789" s="104"/>
    </row>
    <row r="790" spans="1:26" ht="15.75" customHeight="1">
      <c r="A790" s="104"/>
      <c r="B790" s="104"/>
      <c r="C790" s="193"/>
      <c r="D790" s="104"/>
      <c r="E790" s="105"/>
      <c r="F790" s="105"/>
      <c r="G790" s="105"/>
      <c r="H790" s="105"/>
      <c r="I790" s="104"/>
      <c r="J790" s="104"/>
      <c r="K790" s="106"/>
      <c r="L790" s="107"/>
      <c r="M790" s="104"/>
      <c r="N790" s="104"/>
      <c r="O790" s="104"/>
      <c r="P790" s="104"/>
      <c r="Q790" s="104"/>
      <c r="R790" s="104"/>
      <c r="S790" s="104"/>
      <c r="T790" s="104"/>
      <c r="U790" s="104"/>
      <c r="V790" s="104"/>
      <c r="W790" s="104"/>
      <c r="X790" s="104"/>
      <c r="Y790" s="104"/>
      <c r="Z790" s="104"/>
    </row>
    <row r="791" spans="1:26" ht="15.75" customHeight="1">
      <c r="A791" s="104"/>
      <c r="B791" s="104"/>
      <c r="C791" s="193"/>
      <c r="D791" s="104"/>
      <c r="E791" s="105"/>
      <c r="F791" s="105"/>
      <c r="G791" s="105"/>
      <c r="H791" s="105"/>
      <c r="I791" s="104"/>
      <c r="J791" s="104"/>
      <c r="K791" s="106"/>
      <c r="L791" s="107"/>
      <c r="M791" s="104"/>
      <c r="N791" s="104"/>
      <c r="O791" s="104"/>
      <c r="P791" s="104"/>
      <c r="Q791" s="104"/>
      <c r="R791" s="104"/>
      <c r="S791" s="104"/>
      <c r="T791" s="104"/>
      <c r="U791" s="104"/>
      <c r="V791" s="104"/>
      <c r="W791" s="104"/>
      <c r="X791" s="104"/>
      <c r="Y791" s="104"/>
      <c r="Z791" s="104"/>
    </row>
    <row r="792" spans="1:26" ht="15.75" customHeight="1">
      <c r="A792" s="104"/>
      <c r="B792" s="104"/>
      <c r="C792" s="193"/>
      <c r="D792" s="104"/>
      <c r="E792" s="105"/>
      <c r="F792" s="105"/>
      <c r="G792" s="105"/>
      <c r="H792" s="105"/>
      <c r="I792" s="104"/>
      <c r="J792" s="104"/>
      <c r="K792" s="106"/>
      <c r="L792" s="107"/>
      <c r="M792" s="104"/>
      <c r="N792" s="104"/>
      <c r="O792" s="104"/>
      <c r="P792" s="104"/>
      <c r="Q792" s="104"/>
      <c r="R792" s="104"/>
      <c r="S792" s="104"/>
      <c r="T792" s="104"/>
      <c r="U792" s="104"/>
      <c r="V792" s="104"/>
      <c r="W792" s="104"/>
      <c r="X792" s="104"/>
      <c r="Y792" s="104"/>
      <c r="Z792" s="104"/>
    </row>
    <row r="793" spans="1:26" ht="15.75" customHeight="1">
      <c r="A793" s="104"/>
      <c r="B793" s="104"/>
      <c r="C793" s="193"/>
      <c r="D793" s="104"/>
      <c r="E793" s="105"/>
      <c r="F793" s="105"/>
      <c r="G793" s="105"/>
      <c r="H793" s="105"/>
      <c r="I793" s="104"/>
      <c r="J793" s="104"/>
      <c r="K793" s="106"/>
      <c r="L793" s="107"/>
      <c r="M793" s="104"/>
      <c r="N793" s="104"/>
      <c r="O793" s="104"/>
      <c r="P793" s="104"/>
      <c r="Q793" s="104"/>
      <c r="R793" s="104"/>
      <c r="S793" s="104"/>
      <c r="T793" s="104"/>
      <c r="U793" s="104"/>
      <c r="V793" s="104"/>
      <c r="W793" s="104"/>
      <c r="X793" s="104"/>
      <c r="Y793" s="104"/>
      <c r="Z793" s="104"/>
    </row>
    <row r="794" spans="1:26" ht="15.75" customHeight="1">
      <c r="A794" s="104"/>
      <c r="B794" s="104"/>
      <c r="C794" s="193"/>
      <c r="D794" s="104"/>
      <c r="E794" s="105"/>
      <c r="F794" s="105"/>
      <c r="G794" s="105"/>
      <c r="H794" s="105"/>
      <c r="I794" s="104"/>
      <c r="J794" s="104"/>
      <c r="K794" s="106"/>
      <c r="L794" s="107"/>
      <c r="M794" s="104"/>
      <c r="N794" s="104"/>
      <c r="O794" s="104"/>
      <c r="P794" s="104"/>
      <c r="Q794" s="104"/>
      <c r="R794" s="104"/>
      <c r="S794" s="104"/>
      <c r="T794" s="104"/>
      <c r="U794" s="104"/>
      <c r="V794" s="104"/>
      <c r="W794" s="104"/>
      <c r="X794" s="104"/>
      <c r="Y794" s="104"/>
      <c r="Z794" s="104"/>
    </row>
    <row r="795" spans="1:26" ht="15.75" customHeight="1">
      <c r="A795" s="104"/>
      <c r="B795" s="104"/>
      <c r="C795" s="193"/>
      <c r="D795" s="104"/>
      <c r="E795" s="105"/>
      <c r="F795" s="105"/>
      <c r="G795" s="105"/>
      <c r="H795" s="105"/>
      <c r="I795" s="104"/>
      <c r="J795" s="104"/>
      <c r="K795" s="106"/>
      <c r="L795" s="107"/>
      <c r="M795" s="104"/>
      <c r="N795" s="104"/>
      <c r="O795" s="104"/>
      <c r="P795" s="104"/>
      <c r="Q795" s="104"/>
      <c r="R795" s="104"/>
      <c r="S795" s="104"/>
      <c r="T795" s="104"/>
      <c r="U795" s="104"/>
      <c r="V795" s="104"/>
      <c r="W795" s="104"/>
      <c r="X795" s="104"/>
      <c r="Y795" s="104"/>
      <c r="Z795" s="104"/>
    </row>
    <row r="796" spans="1:26" ht="15.75" customHeight="1">
      <c r="A796" s="104"/>
      <c r="B796" s="104"/>
      <c r="C796" s="193"/>
      <c r="D796" s="104"/>
      <c r="E796" s="105"/>
      <c r="F796" s="105"/>
      <c r="G796" s="105"/>
      <c r="H796" s="105"/>
      <c r="I796" s="104"/>
      <c r="J796" s="104"/>
      <c r="K796" s="106"/>
      <c r="L796" s="107"/>
      <c r="M796" s="104"/>
      <c r="N796" s="104"/>
      <c r="O796" s="104"/>
      <c r="P796" s="104"/>
      <c r="Q796" s="104"/>
      <c r="R796" s="104"/>
      <c r="S796" s="104"/>
      <c r="T796" s="104"/>
      <c r="U796" s="104"/>
      <c r="V796" s="104"/>
      <c r="W796" s="104"/>
      <c r="X796" s="104"/>
      <c r="Y796" s="104"/>
      <c r="Z796" s="104"/>
    </row>
    <row r="797" spans="1:26" ht="15.75" customHeight="1">
      <c r="A797" s="104"/>
      <c r="B797" s="104"/>
      <c r="C797" s="193"/>
      <c r="D797" s="104"/>
      <c r="E797" s="105"/>
      <c r="F797" s="105"/>
      <c r="G797" s="105"/>
      <c r="H797" s="105"/>
      <c r="I797" s="104"/>
      <c r="J797" s="104"/>
      <c r="K797" s="106"/>
      <c r="L797" s="107"/>
      <c r="M797" s="104"/>
      <c r="N797" s="104"/>
      <c r="O797" s="104"/>
      <c r="P797" s="104"/>
      <c r="Q797" s="104"/>
      <c r="R797" s="104"/>
      <c r="S797" s="104"/>
      <c r="T797" s="104"/>
      <c r="U797" s="104"/>
      <c r="V797" s="104"/>
      <c r="W797" s="104"/>
      <c r="X797" s="104"/>
      <c r="Y797" s="104"/>
      <c r="Z797" s="104"/>
    </row>
    <row r="798" spans="1:26" ht="15.75" customHeight="1">
      <c r="A798" s="104"/>
      <c r="B798" s="104"/>
      <c r="C798" s="193"/>
      <c r="D798" s="104"/>
      <c r="E798" s="105"/>
      <c r="F798" s="105"/>
      <c r="G798" s="105"/>
      <c r="H798" s="105"/>
      <c r="I798" s="104"/>
      <c r="J798" s="104"/>
      <c r="K798" s="106"/>
      <c r="L798" s="107"/>
      <c r="M798" s="104"/>
      <c r="N798" s="104"/>
      <c r="O798" s="104"/>
      <c r="P798" s="104"/>
      <c r="Q798" s="104"/>
      <c r="R798" s="104"/>
      <c r="S798" s="104"/>
      <c r="T798" s="104"/>
      <c r="U798" s="104"/>
      <c r="V798" s="104"/>
      <c r="W798" s="104"/>
      <c r="X798" s="104"/>
      <c r="Y798" s="104"/>
      <c r="Z798" s="104"/>
    </row>
    <row r="799" spans="1:26" ht="15.75" customHeight="1">
      <c r="A799" s="104"/>
      <c r="B799" s="104"/>
      <c r="C799" s="193"/>
      <c r="D799" s="104"/>
      <c r="E799" s="105"/>
      <c r="F799" s="105"/>
      <c r="G799" s="105"/>
      <c r="H799" s="105"/>
      <c r="I799" s="104"/>
      <c r="J799" s="104"/>
      <c r="K799" s="106"/>
      <c r="L799" s="107"/>
      <c r="M799" s="104"/>
      <c r="N799" s="104"/>
      <c r="O799" s="104"/>
      <c r="P799" s="104"/>
      <c r="Q799" s="104"/>
      <c r="R799" s="104"/>
      <c r="S799" s="104"/>
      <c r="T799" s="104"/>
      <c r="U799" s="104"/>
      <c r="V799" s="104"/>
      <c r="W799" s="104"/>
      <c r="X799" s="104"/>
      <c r="Y799" s="104"/>
      <c r="Z799" s="104"/>
    </row>
    <row r="800" spans="1:26" ht="15.75" customHeight="1">
      <c r="A800" s="104"/>
      <c r="B800" s="104"/>
      <c r="C800" s="193"/>
      <c r="D800" s="104"/>
      <c r="E800" s="105"/>
      <c r="F800" s="105"/>
      <c r="G800" s="105"/>
      <c r="H800" s="105"/>
      <c r="I800" s="104"/>
      <c r="J800" s="104"/>
      <c r="K800" s="106"/>
      <c r="L800" s="107"/>
      <c r="M800" s="104"/>
      <c r="N800" s="104"/>
      <c r="O800" s="104"/>
      <c r="P800" s="104"/>
      <c r="Q800" s="104"/>
      <c r="R800" s="104"/>
      <c r="S800" s="104"/>
      <c r="T800" s="104"/>
      <c r="U800" s="104"/>
      <c r="V800" s="104"/>
      <c r="W800" s="104"/>
      <c r="X800" s="104"/>
      <c r="Y800" s="104"/>
      <c r="Z800" s="104"/>
    </row>
    <row r="801" spans="1:26" ht="15.75" customHeight="1">
      <c r="A801" s="104"/>
      <c r="B801" s="104"/>
      <c r="C801" s="193"/>
      <c r="D801" s="104"/>
      <c r="E801" s="105"/>
      <c r="F801" s="105"/>
      <c r="G801" s="105"/>
      <c r="H801" s="105"/>
      <c r="I801" s="104"/>
      <c r="J801" s="104"/>
      <c r="K801" s="106"/>
      <c r="L801" s="107"/>
      <c r="M801" s="104"/>
      <c r="N801" s="104"/>
      <c r="O801" s="104"/>
      <c r="P801" s="104"/>
      <c r="Q801" s="104"/>
      <c r="R801" s="104"/>
      <c r="S801" s="104"/>
      <c r="T801" s="104"/>
      <c r="U801" s="104"/>
      <c r="V801" s="104"/>
      <c r="W801" s="104"/>
      <c r="X801" s="104"/>
      <c r="Y801" s="104"/>
      <c r="Z801" s="104"/>
    </row>
    <row r="802" spans="1:26" ht="15.75" customHeight="1">
      <c r="A802" s="104"/>
      <c r="B802" s="104"/>
      <c r="C802" s="193"/>
      <c r="D802" s="104"/>
      <c r="E802" s="105"/>
      <c r="F802" s="105"/>
      <c r="G802" s="105"/>
      <c r="H802" s="105"/>
      <c r="I802" s="104"/>
      <c r="J802" s="104"/>
      <c r="K802" s="106"/>
      <c r="L802" s="107"/>
      <c r="M802" s="104"/>
      <c r="N802" s="104"/>
      <c r="O802" s="104"/>
      <c r="P802" s="104"/>
      <c r="Q802" s="104"/>
      <c r="R802" s="104"/>
      <c r="S802" s="104"/>
      <c r="T802" s="104"/>
      <c r="U802" s="104"/>
      <c r="V802" s="104"/>
      <c r="W802" s="104"/>
      <c r="X802" s="104"/>
      <c r="Y802" s="104"/>
      <c r="Z802" s="104"/>
    </row>
    <row r="803" spans="1:26" ht="15.75" customHeight="1">
      <c r="A803" s="104"/>
      <c r="B803" s="104"/>
      <c r="C803" s="193"/>
      <c r="D803" s="104"/>
      <c r="E803" s="105"/>
      <c r="F803" s="105"/>
      <c r="G803" s="105"/>
      <c r="H803" s="105"/>
      <c r="I803" s="104"/>
      <c r="J803" s="104"/>
      <c r="K803" s="106"/>
      <c r="L803" s="107"/>
      <c r="M803" s="104"/>
      <c r="N803" s="104"/>
      <c r="O803" s="104"/>
      <c r="P803" s="104"/>
      <c r="Q803" s="104"/>
      <c r="R803" s="104"/>
      <c r="S803" s="104"/>
      <c r="T803" s="104"/>
      <c r="U803" s="104"/>
      <c r="V803" s="104"/>
      <c r="W803" s="104"/>
      <c r="X803" s="104"/>
      <c r="Y803" s="104"/>
      <c r="Z803" s="104"/>
    </row>
    <row r="804" spans="1:26" ht="15.75" customHeight="1">
      <c r="A804" s="104"/>
      <c r="B804" s="104"/>
      <c r="C804" s="193"/>
      <c r="D804" s="104"/>
      <c r="E804" s="105"/>
      <c r="F804" s="105"/>
      <c r="G804" s="105"/>
      <c r="H804" s="105"/>
      <c r="I804" s="104"/>
      <c r="J804" s="104"/>
      <c r="K804" s="106"/>
      <c r="L804" s="107"/>
      <c r="M804" s="104"/>
      <c r="N804" s="104"/>
      <c r="O804" s="104"/>
      <c r="P804" s="104"/>
      <c r="Q804" s="104"/>
      <c r="R804" s="104"/>
      <c r="S804" s="104"/>
      <c r="T804" s="104"/>
      <c r="U804" s="104"/>
      <c r="V804" s="104"/>
      <c r="W804" s="104"/>
      <c r="X804" s="104"/>
      <c r="Y804" s="104"/>
      <c r="Z804" s="104"/>
    </row>
    <row r="805" spans="1:26" ht="15.75" customHeight="1">
      <c r="A805" s="104"/>
      <c r="B805" s="104"/>
      <c r="C805" s="193"/>
      <c r="D805" s="104"/>
      <c r="E805" s="105"/>
      <c r="F805" s="105"/>
      <c r="G805" s="105"/>
      <c r="H805" s="105"/>
      <c r="I805" s="104"/>
      <c r="J805" s="104"/>
      <c r="K805" s="106"/>
      <c r="L805" s="107"/>
      <c r="M805" s="104"/>
      <c r="N805" s="104"/>
      <c r="O805" s="104"/>
      <c r="P805" s="104"/>
      <c r="Q805" s="104"/>
      <c r="R805" s="104"/>
      <c r="S805" s="104"/>
      <c r="T805" s="104"/>
      <c r="U805" s="104"/>
      <c r="V805" s="104"/>
      <c r="W805" s="104"/>
      <c r="X805" s="104"/>
      <c r="Y805" s="104"/>
      <c r="Z805" s="104"/>
    </row>
    <row r="806" spans="1:26" ht="15.75" customHeight="1">
      <c r="A806" s="104"/>
      <c r="B806" s="104"/>
      <c r="C806" s="193"/>
      <c r="D806" s="104"/>
      <c r="E806" s="105"/>
      <c r="F806" s="105"/>
      <c r="G806" s="105"/>
      <c r="H806" s="105"/>
      <c r="I806" s="104"/>
      <c r="J806" s="104"/>
      <c r="K806" s="106"/>
      <c r="L806" s="107"/>
      <c r="M806" s="104"/>
      <c r="N806" s="104"/>
      <c r="O806" s="104"/>
      <c r="P806" s="104"/>
      <c r="Q806" s="104"/>
      <c r="R806" s="104"/>
      <c r="S806" s="104"/>
      <c r="T806" s="104"/>
      <c r="U806" s="104"/>
      <c r="V806" s="104"/>
      <c r="W806" s="104"/>
      <c r="X806" s="104"/>
      <c r="Y806" s="104"/>
      <c r="Z806" s="104"/>
    </row>
    <row r="807" spans="1:26" ht="15.75" customHeight="1">
      <c r="A807" s="104"/>
      <c r="B807" s="104"/>
      <c r="C807" s="193"/>
      <c r="D807" s="104"/>
      <c r="E807" s="105"/>
      <c r="F807" s="105"/>
      <c r="G807" s="105"/>
      <c r="H807" s="105"/>
      <c r="I807" s="104"/>
      <c r="J807" s="104"/>
      <c r="K807" s="106"/>
      <c r="L807" s="107"/>
      <c r="M807" s="104"/>
      <c r="N807" s="104"/>
      <c r="O807" s="104"/>
      <c r="P807" s="104"/>
      <c r="Q807" s="104"/>
      <c r="R807" s="104"/>
      <c r="S807" s="104"/>
      <c r="T807" s="104"/>
      <c r="U807" s="104"/>
      <c r="V807" s="104"/>
      <c r="W807" s="104"/>
      <c r="X807" s="104"/>
      <c r="Y807" s="104"/>
      <c r="Z807" s="104"/>
    </row>
    <row r="808" spans="1:26" ht="15.75" customHeight="1">
      <c r="A808" s="104"/>
      <c r="B808" s="104"/>
      <c r="C808" s="193"/>
      <c r="D808" s="104"/>
      <c r="E808" s="105"/>
      <c r="F808" s="105"/>
      <c r="G808" s="105"/>
      <c r="H808" s="105"/>
      <c r="I808" s="104"/>
      <c r="J808" s="104"/>
      <c r="K808" s="106"/>
      <c r="L808" s="107"/>
      <c r="M808" s="104"/>
      <c r="N808" s="104"/>
      <c r="O808" s="104"/>
      <c r="P808" s="104"/>
      <c r="Q808" s="104"/>
      <c r="R808" s="104"/>
      <c r="S808" s="104"/>
      <c r="T808" s="104"/>
      <c r="U808" s="104"/>
      <c r="V808" s="104"/>
      <c r="W808" s="104"/>
      <c r="X808" s="104"/>
      <c r="Y808" s="104"/>
      <c r="Z808" s="104"/>
    </row>
    <row r="809" spans="1:26" ht="15.75" customHeight="1">
      <c r="A809" s="104"/>
      <c r="B809" s="104"/>
      <c r="C809" s="193"/>
      <c r="D809" s="104"/>
      <c r="E809" s="105"/>
      <c r="F809" s="105"/>
      <c r="G809" s="105"/>
      <c r="H809" s="105"/>
      <c r="I809" s="104"/>
      <c r="J809" s="104"/>
      <c r="K809" s="106"/>
      <c r="L809" s="107"/>
      <c r="M809" s="104"/>
      <c r="N809" s="104"/>
      <c r="O809" s="104"/>
      <c r="P809" s="104"/>
      <c r="Q809" s="104"/>
      <c r="R809" s="104"/>
      <c r="S809" s="104"/>
      <c r="T809" s="104"/>
      <c r="U809" s="104"/>
      <c r="V809" s="104"/>
      <c r="W809" s="104"/>
      <c r="X809" s="104"/>
      <c r="Y809" s="104"/>
      <c r="Z809" s="104"/>
    </row>
    <row r="810" spans="1:26" ht="15.75" customHeight="1">
      <c r="A810" s="104"/>
      <c r="B810" s="104"/>
      <c r="C810" s="193"/>
      <c r="D810" s="104"/>
      <c r="E810" s="105"/>
      <c r="F810" s="105"/>
      <c r="G810" s="105"/>
      <c r="H810" s="105"/>
      <c r="I810" s="104"/>
      <c r="J810" s="104"/>
      <c r="K810" s="106"/>
      <c r="L810" s="107"/>
      <c r="M810" s="104"/>
      <c r="N810" s="104"/>
      <c r="O810" s="104"/>
      <c r="P810" s="104"/>
      <c r="Q810" s="104"/>
      <c r="R810" s="104"/>
      <c r="S810" s="104"/>
      <c r="T810" s="104"/>
      <c r="U810" s="104"/>
      <c r="V810" s="104"/>
      <c r="W810" s="104"/>
      <c r="X810" s="104"/>
      <c r="Y810" s="104"/>
      <c r="Z810" s="104"/>
    </row>
    <row r="811" spans="1:26" ht="15.75" customHeight="1">
      <c r="A811" s="104"/>
      <c r="B811" s="104"/>
      <c r="C811" s="193"/>
      <c r="D811" s="104"/>
      <c r="E811" s="105"/>
      <c r="F811" s="105"/>
      <c r="G811" s="105"/>
      <c r="H811" s="105"/>
      <c r="I811" s="104"/>
      <c r="J811" s="104"/>
      <c r="K811" s="106"/>
      <c r="L811" s="107"/>
      <c r="M811" s="104"/>
      <c r="N811" s="104"/>
      <c r="O811" s="104"/>
      <c r="P811" s="104"/>
      <c r="Q811" s="104"/>
      <c r="R811" s="104"/>
      <c r="S811" s="104"/>
      <c r="T811" s="104"/>
      <c r="U811" s="104"/>
      <c r="V811" s="104"/>
      <c r="W811" s="104"/>
      <c r="X811" s="104"/>
      <c r="Y811" s="104"/>
      <c r="Z811" s="104"/>
    </row>
    <row r="812" spans="1:26" ht="15.75" customHeight="1">
      <c r="A812" s="104"/>
      <c r="B812" s="104"/>
      <c r="C812" s="193"/>
      <c r="D812" s="104"/>
      <c r="E812" s="105"/>
      <c r="F812" s="105"/>
      <c r="G812" s="105"/>
      <c r="H812" s="105"/>
      <c r="I812" s="104"/>
      <c r="J812" s="104"/>
      <c r="K812" s="106"/>
      <c r="L812" s="107"/>
      <c r="M812" s="104"/>
      <c r="N812" s="104"/>
      <c r="O812" s="104"/>
      <c r="P812" s="104"/>
      <c r="Q812" s="104"/>
      <c r="R812" s="104"/>
      <c r="S812" s="104"/>
      <c r="T812" s="104"/>
      <c r="U812" s="104"/>
      <c r="V812" s="104"/>
      <c r="W812" s="104"/>
      <c r="X812" s="104"/>
      <c r="Y812" s="104"/>
      <c r="Z812" s="104"/>
    </row>
    <row r="813" spans="1:26" ht="15.75" customHeight="1">
      <c r="A813" s="104"/>
      <c r="B813" s="104"/>
      <c r="C813" s="193"/>
      <c r="D813" s="104"/>
      <c r="E813" s="105"/>
      <c r="F813" s="105"/>
      <c r="G813" s="105"/>
      <c r="H813" s="105"/>
      <c r="I813" s="104"/>
      <c r="J813" s="104"/>
      <c r="K813" s="106"/>
      <c r="L813" s="107"/>
      <c r="M813" s="104"/>
      <c r="N813" s="104"/>
      <c r="O813" s="104"/>
      <c r="P813" s="104"/>
      <c r="Q813" s="104"/>
      <c r="R813" s="104"/>
      <c r="S813" s="104"/>
      <c r="T813" s="104"/>
      <c r="U813" s="104"/>
      <c r="V813" s="104"/>
      <c r="W813" s="104"/>
      <c r="X813" s="104"/>
      <c r="Y813" s="104"/>
      <c r="Z813" s="104"/>
    </row>
    <row r="814" spans="1:26" ht="15.75" customHeight="1">
      <c r="A814" s="104"/>
      <c r="B814" s="104"/>
      <c r="C814" s="193"/>
      <c r="D814" s="104"/>
      <c r="E814" s="105"/>
      <c r="F814" s="105"/>
      <c r="G814" s="105"/>
      <c r="H814" s="105"/>
      <c r="I814" s="104"/>
      <c r="J814" s="104"/>
      <c r="K814" s="106"/>
      <c r="L814" s="107"/>
      <c r="M814" s="104"/>
      <c r="N814" s="104"/>
      <c r="O814" s="104"/>
      <c r="P814" s="104"/>
      <c r="Q814" s="104"/>
      <c r="R814" s="104"/>
      <c r="S814" s="104"/>
      <c r="T814" s="104"/>
      <c r="U814" s="104"/>
      <c r="V814" s="104"/>
      <c r="W814" s="104"/>
      <c r="X814" s="104"/>
      <c r="Y814" s="104"/>
      <c r="Z814" s="104"/>
    </row>
    <row r="815" spans="1:26" ht="15.75" customHeight="1">
      <c r="A815" s="104"/>
      <c r="B815" s="104"/>
      <c r="C815" s="193"/>
      <c r="D815" s="104"/>
      <c r="E815" s="105"/>
      <c r="F815" s="105"/>
      <c r="G815" s="105"/>
      <c r="H815" s="105"/>
      <c r="I815" s="104"/>
      <c r="J815" s="104"/>
      <c r="K815" s="106"/>
      <c r="L815" s="107"/>
      <c r="M815" s="104"/>
      <c r="N815" s="104"/>
      <c r="O815" s="104"/>
      <c r="P815" s="104"/>
      <c r="Q815" s="104"/>
      <c r="R815" s="104"/>
      <c r="S815" s="104"/>
      <c r="T815" s="104"/>
      <c r="U815" s="104"/>
      <c r="V815" s="104"/>
      <c r="W815" s="104"/>
      <c r="X815" s="104"/>
      <c r="Y815" s="104"/>
      <c r="Z815" s="104"/>
    </row>
    <row r="816" spans="1:26" ht="15.75" customHeight="1">
      <c r="A816" s="104"/>
      <c r="B816" s="104"/>
      <c r="C816" s="193"/>
      <c r="D816" s="104"/>
      <c r="E816" s="105"/>
      <c r="F816" s="105"/>
      <c r="G816" s="105"/>
      <c r="H816" s="105"/>
      <c r="I816" s="104"/>
      <c r="J816" s="104"/>
      <c r="K816" s="106"/>
      <c r="L816" s="107"/>
      <c r="M816" s="104"/>
      <c r="N816" s="104"/>
      <c r="O816" s="104"/>
      <c r="P816" s="104"/>
      <c r="Q816" s="104"/>
      <c r="R816" s="104"/>
      <c r="S816" s="104"/>
      <c r="T816" s="104"/>
      <c r="U816" s="104"/>
      <c r="V816" s="104"/>
      <c r="W816" s="104"/>
      <c r="X816" s="104"/>
      <c r="Y816" s="104"/>
      <c r="Z816" s="104"/>
    </row>
    <row r="817" spans="1:26" ht="15.75" customHeight="1">
      <c r="A817" s="104"/>
      <c r="B817" s="104"/>
      <c r="C817" s="193"/>
      <c r="D817" s="104"/>
      <c r="E817" s="105"/>
      <c r="F817" s="105"/>
      <c r="G817" s="105"/>
      <c r="H817" s="105"/>
      <c r="I817" s="104"/>
      <c r="J817" s="104"/>
      <c r="K817" s="106"/>
      <c r="L817" s="107"/>
      <c r="M817" s="104"/>
      <c r="N817" s="104"/>
      <c r="O817" s="104"/>
      <c r="P817" s="104"/>
      <c r="Q817" s="104"/>
      <c r="R817" s="104"/>
      <c r="S817" s="104"/>
      <c r="T817" s="104"/>
      <c r="U817" s="104"/>
      <c r="V817" s="104"/>
      <c r="W817" s="104"/>
      <c r="X817" s="104"/>
      <c r="Y817" s="104"/>
      <c r="Z817" s="104"/>
    </row>
    <row r="818" spans="1:26" ht="15.75" customHeight="1">
      <c r="A818" s="104"/>
      <c r="B818" s="104"/>
      <c r="C818" s="193"/>
      <c r="D818" s="104"/>
      <c r="E818" s="105"/>
      <c r="F818" s="105"/>
      <c r="G818" s="105"/>
      <c r="H818" s="105"/>
      <c r="I818" s="104"/>
      <c r="J818" s="104"/>
      <c r="K818" s="106"/>
      <c r="L818" s="107"/>
      <c r="M818" s="104"/>
      <c r="N818" s="104"/>
      <c r="O818" s="104"/>
      <c r="P818" s="104"/>
      <c r="Q818" s="104"/>
      <c r="R818" s="104"/>
      <c r="S818" s="104"/>
      <c r="T818" s="104"/>
      <c r="U818" s="104"/>
      <c r="V818" s="104"/>
      <c r="W818" s="104"/>
      <c r="X818" s="104"/>
      <c r="Y818" s="104"/>
      <c r="Z818" s="104"/>
    </row>
    <row r="819" spans="1:26" ht="15.75" customHeight="1">
      <c r="A819" s="104"/>
      <c r="B819" s="104"/>
      <c r="C819" s="193"/>
      <c r="D819" s="104"/>
      <c r="E819" s="105"/>
      <c r="F819" s="105"/>
      <c r="G819" s="105"/>
      <c r="H819" s="105"/>
      <c r="I819" s="104"/>
      <c r="J819" s="104"/>
      <c r="K819" s="106"/>
      <c r="L819" s="107"/>
      <c r="M819" s="104"/>
      <c r="N819" s="104"/>
      <c r="O819" s="104"/>
      <c r="P819" s="104"/>
      <c r="Q819" s="104"/>
      <c r="R819" s="104"/>
      <c r="S819" s="104"/>
      <c r="T819" s="104"/>
      <c r="U819" s="104"/>
      <c r="V819" s="104"/>
      <c r="W819" s="104"/>
      <c r="X819" s="104"/>
      <c r="Y819" s="104"/>
      <c r="Z819" s="104"/>
    </row>
    <row r="820" spans="1:26" ht="15.75" customHeight="1">
      <c r="A820" s="104"/>
      <c r="B820" s="104"/>
      <c r="C820" s="193"/>
      <c r="D820" s="104"/>
      <c r="E820" s="105"/>
      <c r="F820" s="105"/>
      <c r="G820" s="105"/>
      <c r="H820" s="105"/>
      <c r="I820" s="104"/>
      <c r="J820" s="104"/>
      <c r="K820" s="106"/>
      <c r="L820" s="107"/>
      <c r="M820" s="104"/>
      <c r="N820" s="104"/>
      <c r="O820" s="104"/>
      <c r="P820" s="104"/>
      <c r="Q820" s="104"/>
      <c r="R820" s="104"/>
      <c r="S820" s="104"/>
      <c r="T820" s="104"/>
      <c r="U820" s="104"/>
      <c r="V820" s="104"/>
      <c r="W820" s="104"/>
      <c r="X820" s="104"/>
      <c r="Y820" s="104"/>
      <c r="Z820" s="104"/>
    </row>
    <row r="821" spans="1:26" ht="15.75" customHeight="1">
      <c r="A821" s="104"/>
      <c r="B821" s="104"/>
      <c r="C821" s="193"/>
      <c r="D821" s="104"/>
      <c r="E821" s="105"/>
      <c r="F821" s="105"/>
      <c r="G821" s="105"/>
      <c r="H821" s="105"/>
      <c r="I821" s="104"/>
      <c r="J821" s="104"/>
      <c r="K821" s="106"/>
      <c r="L821" s="107"/>
      <c r="M821" s="104"/>
      <c r="N821" s="104"/>
      <c r="O821" s="104"/>
      <c r="P821" s="104"/>
      <c r="Q821" s="104"/>
      <c r="R821" s="104"/>
      <c r="S821" s="104"/>
      <c r="T821" s="104"/>
      <c r="U821" s="104"/>
      <c r="V821" s="104"/>
      <c r="W821" s="104"/>
      <c r="X821" s="104"/>
      <c r="Y821" s="104"/>
      <c r="Z821" s="104"/>
    </row>
    <row r="822" spans="1:26" ht="15.75" customHeight="1">
      <c r="A822" s="104"/>
      <c r="B822" s="104"/>
      <c r="C822" s="193"/>
      <c r="D822" s="104"/>
      <c r="E822" s="105"/>
      <c r="F822" s="105"/>
      <c r="G822" s="105"/>
      <c r="H822" s="105"/>
      <c r="I822" s="104"/>
      <c r="J822" s="104"/>
      <c r="K822" s="106"/>
      <c r="L822" s="107"/>
      <c r="M822" s="104"/>
      <c r="N822" s="104"/>
      <c r="O822" s="104"/>
      <c r="P822" s="104"/>
      <c r="Q822" s="104"/>
      <c r="R822" s="104"/>
      <c r="S822" s="104"/>
      <c r="T822" s="104"/>
      <c r="U822" s="104"/>
      <c r="V822" s="104"/>
      <c r="W822" s="104"/>
      <c r="X822" s="104"/>
      <c r="Y822" s="104"/>
      <c r="Z822" s="104"/>
    </row>
    <row r="823" spans="1:26" ht="15.75" customHeight="1">
      <c r="A823" s="104"/>
      <c r="B823" s="104"/>
      <c r="C823" s="193"/>
      <c r="D823" s="104"/>
      <c r="E823" s="105"/>
      <c r="F823" s="105"/>
      <c r="G823" s="105"/>
      <c r="H823" s="105"/>
      <c r="I823" s="104"/>
      <c r="J823" s="104"/>
      <c r="K823" s="106"/>
      <c r="L823" s="107"/>
      <c r="M823" s="104"/>
      <c r="N823" s="104"/>
      <c r="O823" s="104"/>
      <c r="P823" s="104"/>
      <c r="Q823" s="104"/>
      <c r="R823" s="104"/>
      <c r="S823" s="104"/>
      <c r="T823" s="104"/>
      <c r="U823" s="104"/>
      <c r="V823" s="104"/>
      <c r="W823" s="104"/>
      <c r="X823" s="104"/>
      <c r="Y823" s="104"/>
      <c r="Z823" s="104"/>
    </row>
    <row r="824" spans="1:26" ht="15.75" customHeight="1">
      <c r="A824" s="104"/>
      <c r="B824" s="104"/>
      <c r="C824" s="193"/>
      <c r="D824" s="104"/>
      <c r="E824" s="105"/>
      <c r="F824" s="105"/>
      <c r="G824" s="105"/>
      <c r="H824" s="105"/>
      <c r="I824" s="104"/>
      <c r="J824" s="104"/>
      <c r="K824" s="106"/>
      <c r="L824" s="107"/>
      <c r="M824" s="104"/>
      <c r="N824" s="104"/>
      <c r="O824" s="104"/>
      <c r="P824" s="104"/>
      <c r="Q824" s="104"/>
      <c r="R824" s="104"/>
      <c r="S824" s="104"/>
      <c r="T824" s="104"/>
      <c r="U824" s="104"/>
      <c r="V824" s="104"/>
      <c r="W824" s="104"/>
      <c r="X824" s="104"/>
      <c r="Y824" s="104"/>
      <c r="Z824" s="104"/>
    </row>
    <row r="825" spans="1:26" ht="15.75" customHeight="1">
      <c r="A825" s="104"/>
      <c r="B825" s="104"/>
      <c r="C825" s="193"/>
      <c r="D825" s="104"/>
      <c r="E825" s="105"/>
      <c r="F825" s="105"/>
      <c r="G825" s="105"/>
      <c r="H825" s="105"/>
      <c r="I825" s="104"/>
      <c r="J825" s="104"/>
      <c r="K825" s="106"/>
      <c r="L825" s="107"/>
      <c r="M825" s="104"/>
      <c r="N825" s="104"/>
      <c r="O825" s="104"/>
      <c r="P825" s="104"/>
      <c r="Q825" s="104"/>
      <c r="R825" s="104"/>
      <c r="S825" s="104"/>
      <c r="T825" s="104"/>
      <c r="U825" s="104"/>
      <c r="V825" s="104"/>
      <c r="W825" s="104"/>
      <c r="X825" s="104"/>
      <c r="Y825" s="104"/>
      <c r="Z825" s="104"/>
    </row>
    <row r="826" spans="1:26" ht="15.75" customHeight="1">
      <c r="A826" s="104"/>
      <c r="B826" s="104"/>
      <c r="C826" s="193"/>
      <c r="D826" s="104"/>
      <c r="E826" s="105"/>
      <c r="F826" s="105"/>
      <c r="G826" s="105"/>
      <c r="H826" s="105"/>
      <c r="I826" s="104"/>
      <c r="J826" s="104"/>
      <c r="K826" s="106"/>
      <c r="L826" s="107"/>
      <c r="M826" s="104"/>
      <c r="N826" s="104"/>
      <c r="O826" s="104"/>
      <c r="P826" s="104"/>
      <c r="Q826" s="104"/>
      <c r="R826" s="104"/>
      <c r="S826" s="104"/>
      <c r="T826" s="104"/>
      <c r="U826" s="104"/>
      <c r="V826" s="104"/>
      <c r="W826" s="104"/>
      <c r="X826" s="104"/>
      <c r="Y826" s="104"/>
      <c r="Z826" s="104"/>
    </row>
    <row r="827" spans="1:26" ht="15.75" customHeight="1">
      <c r="A827" s="104"/>
      <c r="B827" s="104"/>
      <c r="C827" s="193"/>
      <c r="D827" s="104"/>
      <c r="E827" s="105"/>
      <c r="F827" s="105"/>
      <c r="G827" s="105"/>
      <c r="H827" s="105"/>
      <c r="I827" s="104"/>
      <c r="J827" s="104"/>
      <c r="K827" s="106"/>
      <c r="L827" s="107"/>
      <c r="M827" s="104"/>
      <c r="N827" s="104"/>
      <c r="O827" s="104"/>
      <c r="P827" s="104"/>
      <c r="Q827" s="104"/>
      <c r="R827" s="104"/>
      <c r="S827" s="104"/>
      <c r="T827" s="104"/>
      <c r="U827" s="104"/>
      <c r="V827" s="104"/>
      <c r="W827" s="104"/>
      <c r="X827" s="104"/>
      <c r="Y827" s="104"/>
      <c r="Z827" s="104"/>
    </row>
    <row r="828" spans="1:26" ht="15.75" customHeight="1">
      <c r="A828" s="104"/>
      <c r="B828" s="104"/>
      <c r="C828" s="193"/>
      <c r="D828" s="104"/>
      <c r="E828" s="105"/>
      <c r="F828" s="105"/>
      <c r="G828" s="105"/>
      <c r="H828" s="105"/>
      <c r="I828" s="104"/>
      <c r="J828" s="104"/>
      <c r="K828" s="106"/>
      <c r="L828" s="107"/>
      <c r="M828" s="104"/>
      <c r="N828" s="104"/>
      <c r="O828" s="104"/>
      <c r="P828" s="104"/>
      <c r="Q828" s="104"/>
      <c r="R828" s="104"/>
      <c r="S828" s="104"/>
      <c r="T828" s="104"/>
      <c r="U828" s="104"/>
      <c r="V828" s="104"/>
      <c r="W828" s="104"/>
      <c r="X828" s="104"/>
      <c r="Y828" s="104"/>
      <c r="Z828" s="104"/>
    </row>
    <row r="829" spans="1:26" ht="15.75" customHeight="1">
      <c r="A829" s="104"/>
      <c r="B829" s="104"/>
      <c r="C829" s="193"/>
      <c r="D829" s="104"/>
      <c r="E829" s="105"/>
      <c r="F829" s="105"/>
      <c r="G829" s="105"/>
      <c r="H829" s="105"/>
      <c r="I829" s="104"/>
      <c r="J829" s="104"/>
      <c r="K829" s="106"/>
      <c r="L829" s="107"/>
      <c r="M829" s="104"/>
      <c r="N829" s="104"/>
      <c r="O829" s="104"/>
      <c r="P829" s="104"/>
      <c r="Q829" s="104"/>
      <c r="R829" s="104"/>
      <c r="S829" s="104"/>
      <c r="T829" s="104"/>
      <c r="U829" s="104"/>
      <c r="V829" s="104"/>
      <c r="W829" s="104"/>
      <c r="X829" s="104"/>
      <c r="Y829" s="104"/>
      <c r="Z829" s="104"/>
    </row>
    <row r="830" spans="1:26" ht="15.75" customHeight="1">
      <c r="A830" s="104"/>
      <c r="B830" s="104"/>
      <c r="C830" s="193"/>
      <c r="D830" s="104"/>
      <c r="E830" s="105"/>
      <c r="F830" s="105"/>
      <c r="G830" s="105"/>
      <c r="H830" s="105"/>
      <c r="I830" s="104"/>
      <c r="J830" s="104"/>
      <c r="K830" s="106"/>
      <c r="L830" s="107"/>
      <c r="M830" s="104"/>
      <c r="N830" s="104"/>
      <c r="O830" s="104"/>
      <c r="P830" s="104"/>
      <c r="Q830" s="104"/>
      <c r="R830" s="104"/>
      <c r="S830" s="104"/>
      <c r="T830" s="104"/>
      <c r="U830" s="104"/>
      <c r="V830" s="104"/>
      <c r="W830" s="104"/>
      <c r="X830" s="104"/>
      <c r="Y830" s="104"/>
      <c r="Z830" s="104"/>
    </row>
    <row r="831" spans="1:26" ht="15.75" customHeight="1">
      <c r="A831" s="104"/>
      <c r="B831" s="104"/>
      <c r="C831" s="193"/>
      <c r="D831" s="104"/>
      <c r="E831" s="105"/>
      <c r="F831" s="105"/>
      <c r="G831" s="105"/>
      <c r="H831" s="105"/>
      <c r="I831" s="104"/>
      <c r="J831" s="104"/>
      <c r="K831" s="106"/>
      <c r="L831" s="107"/>
      <c r="M831" s="104"/>
      <c r="N831" s="104"/>
      <c r="O831" s="104"/>
      <c r="P831" s="104"/>
      <c r="Q831" s="104"/>
      <c r="R831" s="104"/>
      <c r="S831" s="104"/>
      <c r="T831" s="104"/>
      <c r="U831" s="104"/>
      <c r="V831" s="104"/>
      <c r="W831" s="104"/>
      <c r="X831" s="104"/>
      <c r="Y831" s="104"/>
      <c r="Z831" s="104"/>
    </row>
    <row r="832" spans="1:26" ht="15.75" customHeight="1">
      <c r="A832" s="104"/>
      <c r="B832" s="104"/>
      <c r="C832" s="193"/>
      <c r="D832" s="104"/>
      <c r="E832" s="105"/>
      <c r="F832" s="105"/>
      <c r="G832" s="105"/>
      <c r="H832" s="105"/>
      <c r="I832" s="104"/>
      <c r="J832" s="104"/>
      <c r="K832" s="106"/>
      <c r="L832" s="107"/>
      <c r="M832" s="104"/>
      <c r="N832" s="104"/>
      <c r="O832" s="104"/>
      <c r="P832" s="104"/>
      <c r="Q832" s="104"/>
      <c r="R832" s="104"/>
      <c r="S832" s="104"/>
      <c r="T832" s="104"/>
      <c r="U832" s="104"/>
      <c r="V832" s="104"/>
      <c r="W832" s="104"/>
      <c r="X832" s="104"/>
      <c r="Y832" s="104"/>
      <c r="Z832" s="104"/>
    </row>
    <row r="833" spans="1:26" ht="15.75" customHeight="1">
      <c r="A833" s="104"/>
      <c r="B833" s="104"/>
      <c r="C833" s="193"/>
      <c r="D833" s="104"/>
      <c r="E833" s="105"/>
      <c r="F833" s="105"/>
      <c r="G833" s="105"/>
      <c r="H833" s="105"/>
      <c r="I833" s="104"/>
      <c r="J833" s="104"/>
      <c r="K833" s="106"/>
      <c r="L833" s="107"/>
      <c r="M833" s="104"/>
      <c r="N833" s="104"/>
      <c r="O833" s="104"/>
      <c r="P833" s="104"/>
      <c r="Q833" s="104"/>
      <c r="R833" s="104"/>
      <c r="S833" s="104"/>
      <c r="T833" s="104"/>
      <c r="U833" s="104"/>
      <c r="V833" s="104"/>
      <c r="W833" s="104"/>
      <c r="X833" s="104"/>
      <c r="Y833" s="104"/>
      <c r="Z833" s="104"/>
    </row>
    <row r="834" spans="1:26" ht="15.75" customHeight="1">
      <c r="A834" s="104"/>
      <c r="B834" s="104"/>
      <c r="C834" s="193"/>
      <c r="D834" s="104"/>
      <c r="E834" s="105"/>
      <c r="F834" s="105"/>
      <c r="G834" s="105"/>
      <c r="H834" s="105"/>
      <c r="I834" s="104"/>
      <c r="J834" s="104"/>
      <c r="K834" s="106"/>
      <c r="L834" s="107"/>
      <c r="M834" s="104"/>
      <c r="N834" s="104"/>
      <c r="O834" s="104"/>
      <c r="P834" s="104"/>
      <c r="Q834" s="104"/>
      <c r="R834" s="104"/>
      <c r="S834" s="104"/>
      <c r="T834" s="104"/>
      <c r="U834" s="104"/>
      <c r="V834" s="104"/>
      <c r="W834" s="104"/>
      <c r="X834" s="104"/>
      <c r="Y834" s="104"/>
      <c r="Z834" s="104"/>
    </row>
    <row r="835" spans="1:26" ht="15.75" customHeight="1">
      <c r="A835" s="104"/>
      <c r="B835" s="104"/>
      <c r="C835" s="193"/>
      <c r="D835" s="104"/>
      <c r="E835" s="105"/>
      <c r="F835" s="105"/>
      <c r="G835" s="105"/>
      <c r="H835" s="105"/>
      <c r="I835" s="104"/>
      <c r="J835" s="104"/>
      <c r="K835" s="106"/>
      <c r="L835" s="107"/>
      <c r="M835" s="104"/>
      <c r="N835" s="104"/>
      <c r="O835" s="104"/>
      <c r="P835" s="104"/>
      <c r="Q835" s="104"/>
      <c r="R835" s="104"/>
      <c r="S835" s="104"/>
      <c r="T835" s="104"/>
      <c r="U835" s="104"/>
      <c r="V835" s="104"/>
      <c r="W835" s="104"/>
      <c r="X835" s="104"/>
      <c r="Y835" s="104"/>
      <c r="Z835" s="104"/>
    </row>
    <row r="836" spans="1:26" ht="15.75" customHeight="1">
      <c r="A836" s="104"/>
      <c r="B836" s="104"/>
      <c r="C836" s="193"/>
      <c r="D836" s="104"/>
      <c r="E836" s="105"/>
      <c r="F836" s="105"/>
      <c r="G836" s="105"/>
      <c r="H836" s="105"/>
      <c r="I836" s="104"/>
      <c r="J836" s="104"/>
      <c r="K836" s="106"/>
      <c r="L836" s="107"/>
      <c r="M836" s="104"/>
      <c r="N836" s="104"/>
      <c r="O836" s="104"/>
      <c r="P836" s="104"/>
      <c r="Q836" s="104"/>
      <c r="R836" s="104"/>
      <c r="S836" s="104"/>
      <c r="T836" s="104"/>
      <c r="U836" s="104"/>
      <c r="V836" s="104"/>
      <c r="W836" s="104"/>
      <c r="X836" s="104"/>
      <c r="Y836" s="104"/>
      <c r="Z836" s="104"/>
    </row>
    <row r="837" spans="1:26" ht="15.75" customHeight="1">
      <c r="A837" s="104"/>
      <c r="B837" s="104"/>
      <c r="C837" s="193"/>
      <c r="D837" s="104"/>
      <c r="E837" s="105"/>
      <c r="F837" s="105"/>
      <c r="G837" s="105"/>
      <c r="H837" s="105"/>
      <c r="I837" s="104"/>
      <c r="J837" s="104"/>
      <c r="K837" s="106"/>
      <c r="L837" s="107"/>
      <c r="M837" s="104"/>
      <c r="N837" s="104"/>
      <c r="O837" s="104"/>
      <c r="P837" s="104"/>
      <c r="Q837" s="104"/>
      <c r="R837" s="104"/>
      <c r="S837" s="104"/>
      <c r="T837" s="104"/>
      <c r="U837" s="104"/>
      <c r="V837" s="104"/>
      <c r="W837" s="104"/>
      <c r="X837" s="104"/>
      <c r="Y837" s="104"/>
      <c r="Z837" s="104"/>
    </row>
    <row r="838" spans="1:26" ht="15.75" customHeight="1">
      <c r="A838" s="104"/>
      <c r="B838" s="104"/>
      <c r="C838" s="193"/>
      <c r="D838" s="104"/>
      <c r="E838" s="105"/>
      <c r="F838" s="105"/>
      <c r="G838" s="105"/>
      <c r="H838" s="105"/>
      <c r="I838" s="104"/>
      <c r="J838" s="104"/>
      <c r="K838" s="106"/>
      <c r="L838" s="107"/>
      <c r="M838" s="104"/>
      <c r="N838" s="104"/>
      <c r="O838" s="104"/>
      <c r="P838" s="104"/>
      <c r="Q838" s="104"/>
      <c r="R838" s="104"/>
      <c r="S838" s="104"/>
      <c r="T838" s="104"/>
      <c r="U838" s="104"/>
      <c r="V838" s="104"/>
      <c r="W838" s="104"/>
      <c r="X838" s="104"/>
      <c r="Y838" s="104"/>
      <c r="Z838" s="104"/>
    </row>
    <row r="839" spans="1:26" ht="15.75" customHeight="1">
      <c r="A839" s="104"/>
      <c r="B839" s="104"/>
      <c r="C839" s="193"/>
      <c r="D839" s="104"/>
      <c r="E839" s="105"/>
      <c r="F839" s="105"/>
      <c r="G839" s="105"/>
      <c r="H839" s="105"/>
      <c r="I839" s="104"/>
      <c r="J839" s="104"/>
      <c r="K839" s="106"/>
      <c r="L839" s="107"/>
      <c r="M839" s="104"/>
      <c r="N839" s="104"/>
      <c r="O839" s="104"/>
      <c r="P839" s="104"/>
      <c r="Q839" s="104"/>
      <c r="R839" s="104"/>
      <c r="S839" s="104"/>
      <c r="T839" s="104"/>
      <c r="U839" s="104"/>
      <c r="V839" s="104"/>
      <c r="W839" s="104"/>
      <c r="X839" s="104"/>
      <c r="Y839" s="104"/>
      <c r="Z839" s="104"/>
    </row>
    <row r="840" spans="1:26" ht="15.75" customHeight="1">
      <c r="A840" s="104"/>
      <c r="B840" s="104"/>
      <c r="C840" s="193"/>
      <c r="D840" s="104"/>
      <c r="E840" s="105"/>
      <c r="F840" s="105"/>
      <c r="G840" s="105"/>
      <c r="H840" s="105"/>
      <c r="I840" s="104"/>
      <c r="J840" s="104"/>
      <c r="K840" s="106"/>
      <c r="L840" s="107"/>
      <c r="M840" s="104"/>
      <c r="N840" s="104"/>
      <c r="O840" s="104"/>
      <c r="P840" s="104"/>
      <c r="Q840" s="104"/>
      <c r="R840" s="104"/>
      <c r="S840" s="104"/>
      <c r="T840" s="104"/>
      <c r="U840" s="104"/>
      <c r="V840" s="104"/>
      <c r="W840" s="104"/>
      <c r="X840" s="104"/>
      <c r="Y840" s="104"/>
      <c r="Z840" s="104"/>
    </row>
    <row r="841" spans="1:26" ht="15.75" customHeight="1">
      <c r="A841" s="104"/>
      <c r="B841" s="104"/>
      <c r="C841" s="193"/>
      <c r="D841" s="104"/>
      <c r="E841" s="105"/>
      <c r="F841" s="105"/>
      <c r="G841" s="105"/>
      <c r="H841" s="105"/>
      <c r="I841" s="104"/>
      <c r="J841" s="104"/>
      <c r="K841" s="106"/>
      <c r="L841" s="107"/>
      <c r="M841" s="104"/>
      <c r="N841" s="104"/>
      <c r="O841" s="104"/>
      <c r="P841" s="104"/>
      <c r="Q841" s="104"/>
      <c r="R841" s="104"/>
      <c r="S841" s="104"/>
      <c r="T841" s="104"/>
      <c r="U841" s="104"/>
      <c r="V841" s="104"/>
      <c r="W841" s="104"/>
      <c r="X841" s="104"/>
      <c r="Y841" s="104"/>
      <c r="Z841" s="104"/>
    </row>
    <row r="842" spans="1:26" ht="15.75" customHeight="1">
      <c r="A842" s="104"/>
      <c r="B842" s="104"/>
      <c r="C842" s="193"/>
      <c r="D842" s="104"/>
      <c r="E842" s="105"/>
      <c r="F842" s="105"/>
      <c r="G842" s="105"/>
      <c r="H842" s="105"/>
      <c r="I842" s="104"/>
      <c r="J842" s="104"/>
      <c r="K842" s="106"/>
      <c r="L842" s="107"/>
      <c r="M842" s="104"/>
      <c r="N842" s="104"/>
      <c r="O842" s="104"/>
      <c r="P842" s="104"/>
      <c r="Q842" s="104"/>
      <c r="R842" s="104"/>
      <c r="S842" s="104"/>
      <c r="T842" s="104"/>
      <c r="U842" s="104"/>
      <c r="V842" s="104"/>
      <c r="W842" s="104"/>
      <c r="X842" s="104"/>
      <c r="Y842" s="104"/>
      <c r="Z842" s="104"/>
    </row>
    <row r="843" spans="1:26" ht="15.75" customHeight="1">
      <c r="A843" s="104"/>
      <c r="B843" s="104"/>
      <c r="C843" s="193"/>
      <c r="D843" s="104"/>
      <c r="E843" s="105"/>
      <c r="F843" s="105"/>
      <c r="G843" s="105"/>
      <c r="H843" s="105"/>
      <c r="I843" s="104"/>
      <c r="J843" s="104"/>
      <c r="K843" s="106"/>
      <c r="L843" s="107"/>
      <c r="M843" s="104"/>
      <c r="N843" s="104"/>
      <c r="O843" s="104"/>
      <c r="P843" s="104"/>
      <c r="Q843" s="104"/>
      <c r="R843" s="104"/>
      <c r="S843" s="104"/>
      <c r="T843" s="104"/>
      <c r="U843" s="104"/>
      <c r="V843" s="104"/>
      <c r="W843" s="104"/>
      <c r="X843" s="104"/>
      <c r="Y843" s="104"/>
      <c r="Z843" s="104"/>
    </row>
    <row r="844" spans="1:26" ht="15.75" customHeight="1">
      <c r="A844" s="104"/>
      <c r="B844" s="104"/>
      <c r="C844" s="193"/>
      <c r="D844" s="104"/>
      <c r="E844" s="105"/>
      <c r="F844" s="105"/>
      <c r="G844" s="105"/>
      <c r="H844" s="105"/>
      <c r="I844" s="104"/>
      <c r="J844" s="104"/>
      <c r="K844" s="106"/>
      <c r="L844" s="107"/>
      <c r="M844" s="104"/>
      <c r="N844" s="104"/>
      <c r="O844" s="104"/>
      <c r="P844" s="104"/>
      <c r="Q844" s="104"/>
      <c r="R844" s="104"/>
      <c r="S844" s="104"/>
      <c r="T844" s="104"/>
      <c r="U844" s="104"/>
      <c r="V844" s="104"/>
      <c r="W844" s="104"/>
      <c r="X844" s="104"/>
      <c r="Y844" s="104"/>
      <c r="Z844" s="104"/>
    </row>
    <row r="845" spans="1:26" ht="15.75" customHeight="1">
      <c r="A845" s="104"/>
      <c r="B845" s="104"/>
      <c r="C845" s="193"/>
      <c r="D845" s="104"/>
      <c r="E845" s="105"/>
      <c r="F845" s="105"/>
      <c r="G845" s="105"/>
      <c r="H845" s="105"/>
      <c r="I845" s="104"/>
      <c r="J845" s="104"/>
      <c r="K845" s="106"/>
      <c r="L845" s="107"/>
      <c r="M845" s="104"/>
      <c r="N845" s="104"/>
      <c r="O845" s="104"/>
      <c r="P845" s="104"/>
      <c r="Q845" s="104"/>
      <c r="R845" s="104"/>
      <c r="S845" s="104"/>
      <c r="T845" s="104"/>
      <c r="U845" s="104"/>
      <c r="V845" s="104"/>
      <c r="W845" s="104"/>
      <c r="X845" s="104"/>
      <c r="Y845" s="104"/>
      <c r="Z845" s="104"/>
    </row>
    <row r="846" spans="1:26" ht="15.75" customHeight="1">
      <c r="A846" s="104"/>
      <c r="B846" s="104"/>
      <c r="C846" s="193"/>
      <c r="D846" s="104"/>
      <c r="E846" s="105"/>
      <c r="F846" s="105"/>
      <c r="G846" s="105"/>
      <c r="H846" s="105"/>
      <c r="I846" s="104"/>
      <c r="J846" s="104"/>
      <c r="K846" s="106"/>
      <c r="L846" s="107"/>
      <c r="M846" s="104"/>
      <c r="N846" s="104"/>
      <c r="O846" s="104"/>
      <c r="P846" s="104"/>
      <c r="Q846" s="104"/>
      <c r="R846" s="104"/>
      <c r="S846" s="104"/>
      <c r="T846" s="104"/>
      <c r="U846" s="104"/>
      <c r="V846" s="104"/>
      <c r="W846" s="104"/>
      <c r="X846" s="104"/>
      <c r="Y846" s="104"/>
      <c r="Z846" s="104"/>
    </row>
    <row r="847" spans="1:26" ht="15.75" customHeight="1">
      <c r="A847" s="104"/>
      <c r="B847" s="104"/>
      <c r="C847" s="193"/>
      <c r="D847" s="104"/>
      <c r="E847" s="105"/>
      <c r="F847" s="105"/>
      <c r="G847" s="105"/>
      <c r="H847" s="105"/>
      <c r="I847" s="104"/>
      <c r="J847" s="104"/>
      <c r="K847" s="106"/>
      <c r="L847" s="107"/>
      <c r="M847" s="104"/>
      <c r="N847" s="104"/>
      <c r="O847" s="104"/>
      <c r="P847" s="104"/>
      <c r="Q847" s="104"/>
      <c r="R847" s="104"/>
      <c r="S847" s="104"/>
      <c r="T847" s="104"/>
      <c r="U847" s="104"/>
      <c r="V847" s="104"/>
      <c r="W847" s="104"/>
      <c r="X847" s="104"/>
      <c r="Y847" s="104"/>
      <c r="Z847" s="104"/>
    </row>
    <row r="848" spans="1:26" ht="15.75" customHeight="1">
      <c r="A848" s="104"/>
      <c r="B848" s="104"/>
      <c r="C848" s="193"/>
      <c r="D848" s="104"/>
      <c r="E848" s="105"/>
      <c r="F848" s="105"/>
      <c r="G848" s="105"/>
      <c r="H848" s="105"/>
      <c r="I848" s="104"/>
      <c r="J848" s="104"/>
      <c r="K848" s="106"/>
      <c r="L848" s="107"/>
      <c r="M848" s="104"/>
      <c r="N848" s="104"/>
      <c r="O848" s="104"/>
      <c r="P848" s="104"/>
      <c r="Q848" s="104"/>
      <c r="R848" s="104"/>
      <c r="S848" s="104"/>
      <c r="T848" s="104"/>
      <c r="U848" s="104"/>
      <c r="V848" s="104"/>
      <c r="W848" s="104"/>
      <c r="X848" s="104"/>
      <c r="Y848" s="104"/>
      <c r="Z848" s="104"/>
    </row>
    <row r="849" spans="1:26" ht="15.75" customHeight="1">
      <c r="A849" s="104"/>
      <c r="B849" s="104"/>
      <c r="C849" s="193"/>
      <c r="D849" s="104"/>
      <c r="E849" s="105"/>
      <c r="F849" s="105"/>
      <c r="G849" s="105"/>
      <c r="H849" s="105"/>
      <c r="I849" s="104"/>
      <c r="J849" s="104"/>
      <c r="K849" s="106"/>
      <c r="L849" s="107"/>
      <c r="M849" s="104"/>
      <c r="N849" s="104"/>
      <c r="O849" s="104"/>
      <c r="P849" s="104"/>
      <c r="Q849" s="104"/>
      <c r="R849" s="104"/>
      <c r="S849" s="104"/>
      <c r="T849" s="104"/>
      <c r="U849" s="104"/>
      <c r="V849" s="104"/>
      <c r="W849" s="104"/>
      <c r="X849" s="104"/>
      <c r="Y849" s="104"/>
      <c r="Z849" s="104"/>
    </row>
    <row r="850" spans="1:26" ht="15.75" customHeight="1">
      <c r="A850" s="104"/>
      <c r="B850" s="104"/>
      <c r="C850" s="193"/>
      <c r="D850" s="104"/>
      <c r="E850" s="105"/>
      <c r="F850" s="105"/>
      <c r="G850" s="105"/>
      <c r="H850" s="105"/>
      <c r="I850" s="104"/>
      <c r="J850" s="104"/>
      <c r="K850" s="106"/>
      <c r="L850" s="107"/>
      <c r="M850" s="104"/>
      <c r="N850" s="104"/>
      <c r="O850" s="104"/>
      <c r="P850" s="104"/>
      <c r="Q850" s="104"/>
      <c r="R850" s="104"/>
      <c r="S850" s="104"/>
      <c r="T850" s="104"/>
      <c r="U850" s="104"/>
      <c r="V850" s="104"/>
      <c r="W850" s="104"/>
      <c r="X850" s="104"/>
      <c r="Y850" s="104"/>
      <c r="Z850" s="104"/>
    </row>
    <row r="851" spans="1:26" ht="15.75" customHeight="1">
      <c r="A851" s="104"/>
      <c r="B851" s="104"/>
      <c r="C851" s="193"/>
      <c r="D851" s="104"/>
      <c r="E851" s="105"/>
      <c r="F851" s="105"/>
      <c r="G851" s="105"/>
      <c r="H851" s="105"/>
      <c r="I851" s="104"/>
      <c r="J851" s="104"/>
      <c r="K851" s="106"/>
      <c r="L851" s="107"/>
      <c r="M851" s="104"/>
      <c r="N851" s="104"/>
      <c r="O851" s="104"/>
      <c r="P851" s="104"/>
      <c r="Q851" s="104"/>
      <c r="R851" s="104"/>
      <c r="S851" s="104"/>
      <c r="T851" s="104"/>
      <c r="U851" s="104"/>
      <c r="V851" s="104"/>
      <c r="W851" s="104"/>
      <c r="X851" s="104"/>
      <c r="Y851" s="104"/>
      <c r="Z851" s="104"/>
    </row>
    <row r="852" spans="1:26" ht="15.75" customHeight="1">
      <c r="A852" s="104"/>
      <c r="B852" s="104"/>
      <c r="C852" s="193"/>
      <c r="D852" s="104"/>
      <c r="E852" s="105"/>
      <c r="F852" s="105"/>
      <c r="G852" s="105"/>
      <c r="H852" s="105"/>
      <c r="I852" s="104"/>
      <c r="J852" s="104"/>
      <c r="K852" s="106"/>
      <c r="L852" s="107"/>
      <c r="M852" s="104"/>
      <c r="N852" s="104"/>
      <c r="O852" s="104"/>
      <c r="P852" s="104"/>
      <c r="Q852" s="104"/>
      <c r="R852" s="104"/>
      <c r="S852" s="104"/>
      <c r="T852" s="104"/>
      <c r="U852" s="104"/>
      <c r="V852" s="104"/>
      <c r="W852" s="104"/>
      <c r="X852" s="104"/>
      <c r="Y852" s="104"/>
      <c r="Z852" s="104"/>
    </row>
    <row r="853" spans="1:26" ht="15.75" customHeight="1">
      <c r="A853" s="104"/>
      <c r="B853" s="104"/>
      <c r="C853" s="193"/>
      <c r="D853" s="104"/>
      <c r="E853" s="105"/>
      <c r="F853" s="105"/>
      <c r="G853" s="105"/>
      <c r="H853" s="105"/>
      <c r="I853" s="104"/>
      <c r="J853" s="104"/>
      <c r="K853" s="106"/>
      <c r="L853" s="107"/>
      <c r="M853" s="104"/>
      <c r="N853" s="104"/>
      <c r="O853" s="104"/>
      <c r="P853" s="104"/>
      <c r="Q853" s="104"/>
      <c r="R853" s="104"/>
      <c r="S853" s="104"/>
      <c r="T853" s="104"/>
      <c r="U853" s="104"/>
      <c r="V853" s="104"/>
      <c r="W853" s="104"/>
      <c r="X853" s="104"/>
      <c r="Y853" s="104"/>
      <c r="Z853" s="104"/>
    </row>
    <row r="854" spans="1:26" ht="15.75" customHeight="1">
      <c r="A854" s="104"/>
      <c r="B854" s="104"/>
      <c r="C854" s="193"/>
      <c r="D854" s="104"/>
      <c r="E854" s="105"/>
      <c r="F854" s="105"/>
      <c r="G854" s="105"/>
      <c r="H854" s="105"/>
      <c r="I854" s="104"/>
      <c r="J854" s="104"/>
      <c r="K854" s="106"/>
      <c r="L854" s="107"/>
      <c r="M854" s="104"/>
      <c r="N854" s="104"/>
      <c r="O854" s="104"/>
      <c r="P854" s="104"/>
      <c r="Q854" s="104"/>
      <c r="R854" s="104"/>
      <c r="S854" s="104"/>
      <c r="T854" s="104"/>
      <c r="U854" s="104"/>
      <c r="V854" s="104"/>
      <c r="W854" s="104"/>
      <c r="X854" s="104"/>
      <c r="Y854" s="104"/>
      <c r="Z854" s="104"/>
    </row>
    <row r="855" spans="1:26" ht="15.75" customHeight="1">
      <c r="A855" s="104"/>
      <c r="B855" s="104"/>
      <c r="C855" s="193"/>
      <c r="D855" s="104"/>
      <c r="E855" s="105"/>
      <c r="F855" s="105"/>
      <c r="G855" s="105"/>
      <c r="H855" s="105"/>
      <c r="I855" s="104"/>
      <c r="J855" s="104"/>
      <c r="K855" s="106"/>
      <c r="L855" s="107"/>
      <c r="M855" s="104"/>
      <c r="N855" s="104"/>
      <c r="O855" s="104"/>
      <c r="P855" s="104"/>
      <c r="Q855" s="104"/>
      <c r="R855" s="104"/>
      <c r="S855" s="104"/>
      <c r="T855" s="104"/>
      <c r="U855" s="104"/>
      <c r="V855" s="104"/>
      <c r="W855" s="104"/>
      <c r="X855" s="104"/>
      <c r="Y855" s="104"/>
      <c r="Z855" s="104"/>
    </row>
    <row r="856" spans="1:26" ht="15.75" customHeight="1">
      <c r="A856" s="104"/>
      <c r="B856" s="104"/>
      <c r="C856" s="193"/>
      <c r="D856" s="104"/>
      <c r="E856" s="105"/>
      <c r="F856" s="105"/>
      <c r="G856" s="105"/>
      <c r="H856" s="105"/>
      <c r="I856" s="104"/>
      <c r="J856" s="104"/>
      <c r="K856" s="106"/>
      <c r="L856" s="107"/>
      <c r="M856" s="104"/>
      <c r="N856" s="104"/>
      <c r="O856" s="104"/>
      <c r="P856" s="104"/>
      <c r="Q856" s="104"/>
      <c r="R856" s="104"/>
      <c r="S856" s="104"/>
      <c r="T856" s="104"/>
      <c r="U856" s="104"/>
      <c r="V856" s="104"/>
      <c r="W856" s="104"/>
      <c r="X856" s="104"/>
      <c r="Y856" s="104"/>
      <c r="Z856" s="104"/>
    </row>
    <row r="857" spans="1:26" ht="15.75" customHeight="1">
      <c r="A857" s="104"/>
      <c r="B857" s="104"/>
      <c r="C857" s="193"/>
      <c r="D857" s="104"/>
      <c r="E857" s="105"/>
      <c r="F857" s="105"/>
      <c r="G857" s="105"/>
      <c r="H857" s="105"/>
      <c r="I857" s="104"/>
      <c r="J857" s="104"/>
      <c r="K857" s="106"/>
      <c r="L857" s="107"/>
      <c r="M857" s="104"/>
      <c r="N857" s="104"/>
      <c r="O857" s="104"/>
      <c r="P857" s="104"/>
      <c r="Q857" s="104"/>
      <c r="R857" s="104"/>
      <c r="S857" s="104"/>
      <c r="T857" s="104"/>
      <c r="U857" s="104"/>
      <c r="V857" s="104"/>
      <c r="W857" s="104"/>
      <c r="X857" s="104"/>
      <c r="Y857" s="104"/>
      <c r="Z857" s="104"/>
    </row>
    <row r="858" spans="1:26" ht="15.75" customHeight="1">
      <c r="A858" s="104"/>
      <c r="B858" s="104"/>
      <c r="C858" s="193"/>
      <c r="D858" s="104"/>
      <c r="E858" s="105"/>
      <c r="F858" s="105"/>
      <c r="G858" s="105"/>
      <c r="H858" s="105"/>
      <c r="I858" s="104"/>
      <c r="J858" s="104"/>
      <c r="K858" s="106"/>
      <c r="L858" s="107"/>
      <c r="M858" s="104"/>
      <c r="N858" s="104"/>
      <c r="O858" s="104"/>
      <c r="P858" s="104"/>
      <c r="Q858" s="104"/>
      <c r="R858" s="104"/>
      <c r="S858" s="104"/>
      <c r="T858" s="104"/>
      <c r="U858" s="104"/>
      <c r="V858" s="104"/>
      <c r="W858" s="104"/>
      <c r="X858" s="104"/>
      <c r="Y858" s="104"/>
      <c r="Z858" s="104"/>
    </row>
    <row r="859" spans="1:26" ht="15.75" customHeight="1">
      <c r="A859" s="104"/>
      <c r="B859" s="104"/>
      <c r="C859" s="193"/>
      <c r="D859" s="104"/>
      <c r="E859" s="105"/>
      <c r="F859" s="105"/>
      <c r="G859" s="105"/>
      <c r="H859" s="105"/>
      <c r="I859" s="104"/>
      <c r="J859" s="104"/>
      <c r="K859" s="106"/>
      <c r="L859" s="107"/>
      <c r="M859" s="104"/>
      <c r="N859" s="104"/>
      <c r="O859" s="104"/>
      <c r="P859" s="104"/>
      <c r="Q859" s="104"/>
      <c r="R859" s="104"/>
      <c r="S859" s="104"/>
      <c r="T859" s="104"/>
      <c r="U859" s="104"/>
      <c r="V859" s="104"/>
      <c r="W859" s="104"/>
      <c r="X859" s="104"/>
      <c r="Y859" s="104"/>
      <c r="Z859" s="104"/>
    </row>
    <row r="860" spans="1:26" ht="15.75" customHeight="1">
      <c r="A860" s="104"/>
      <c r="B860" s="104"/>
      <c r="C860" s="193"/>
      <c r="D860" s="104"/>
      <c r="E860" s="105"/>
      <c r="F860" s="105"/>
      <c r="G860" s="105"/>
      <c r="H860" s="105"/>
      <c r="I860" s="104"/>
      <c r="J860" s="104"/>
      <c r="K860" s="106"/>
      <c r="L860" s="107"/>
      <c r="M860" s="104"/>
      <c r="N860" s="104"/>
      <c r="O860" s="104"/>
      <c r="P860" s="104"/>
      <c r="Q860" s="104"/>
      <c r="R860" s="104"/>
      <c r="S860" s="104"/>
      <c r="T860" s="104"/>
      <c r="U860" s="104"/>
      <c r="V860" s="104"/>
      <c r="W860" s="104"/>
      <c r="X860" s="104"/>
      <c r="Y860" s="104"/>
      <c r="Z860" s="104"/>
    </row>
    <row r="861" spans="1:26" ht="15.75" customHeight="1">
      <c r="A861" s="104"/>
      <c r="B861" s="104"/>
      <c r="C861" s="193"/>
      <c r="D861" s="104"/>
      <c r="E861" s="105"/>
      <c r="F861" s="105"/>
      <c r="G861" s="105"/>
      <c r="H861" s="105"/>
      <c r="I861" s="104"/>
      <c r="J861" s="104"/>
      <c r="K861" s="106"/>
      <c r="L861" s="107"/>
      <c r="M861" s="104"/>
      <c r="N861" s="104"/>
      <c r="O861" s="104"/>
      <c r="P861" s="104"/>
      <c r="Q861" s="104"/>
      <c r="R861" s="104"/>
      <c r="S861" s="104"/>
      <c r="T861" s="104"/>
      <c r="U861" s="104"/>
      <c r="V861" s="104"/>
      <c r="W861" s="104"/>
      <c r="X861" s="104"/>
      <c r="Y861" s="104"/>
      <c r="Z861" s="104"/>
    </row>
    <row r="862" spans="1:26" ht="15.75" customHeight="1">
      <c r="A862" s="104"/>
      <c r="B862" s="104"/>
      <c r="C862" s="193"/>
      <c r="D862" s="104"/>
      <c r="E862" s="105"/>
      <c r="F862" s="105"/>
      <c r="G862" s="105"/>
      <c r="H862" s="105"/>
      <c r="I862" s="104"/>
      <c r="J862" s="104"/>
      <c r="K862" s="106"/>
      <c r="L862" s="107"/>
      <c r="M862" s="104"/>
      <c r="N862" s="104"/>
      <c r="O862" s="104"/>
      <c r="P862" s="104"/>
      <c r="Q862" s="104"/>
      <c r="R862" s="104"/>
      <c r="S862" s="104"/>
      <c r="T862" s="104"/>
      <c r="U862" s="104"/>
      <c r="V862" s="104"/>
      <c r="W862" s="104"/>
      <c r="X862" s="104"/>
      <c r="Y862" s="104"/>
      <c r="Z862" s="104"/>
    </row>
    <row r="863" spans="1:26" ht="15.75" customHeight="1">
      <c r="A863" s="104"/>
      <c r="B863" s="104"/>
      <c r="C863" s="193"/>
      <c r="D863" s="104"/>
      <c r="E863" s="105"/>
      <c r="F863" s="105"/>
      <c r="G863" s="105"/>
      <c r="H863" s="105"/>
      <c r="I863" s="104"/>
      <c r="J863" s="104"/>
      <c r="K863" s="106"/>
      <c r="L863" s="107"/>
      <c r="M863" s="104"/>
      <c r="N863" s="104"/>
      <c r="O863" s="104"/>
      <c r="P863" s="104"/>
      <c r="Q863" s="104"/>
      <c r="R863" s="104"/>
      <c r="S863" s="104"/>
      <c r="T863" s="104"/>
      <c r="U863" s="104"/>
      <c r="V863" s="104"/>
      <c r="W863" s="104"/>
      <c r="X863" s="104"/>
      <c r="Y863" s="104"/>
      <c r="Z863" s="104"/>
    </row>
    <row r="864" spans="1:26" ht="15.75" customHeight="1">
      <c r="A864" s="104"/>
      <c r="B864" s="104"/>
      <c r="C864" s="193"/>
      <c r="D864" s="104"/>
      <c r="E864" s="105"/>
      <c r="F864" s="105"/>
      <c r="G864" s="105"/>
      <c r="H864" s="105"/>
      <c r="I864" s="104"/>
      <c r="J864" s="104"/>
      <c r="K864" s="106"/>
      <c r="L864" s="107"/>
      <c r="M864" s="104"/>
      <c r="N864" s="104"/>
      <c r="O864" s="104"/>
      <c r="P864" s="104"/>
      <c r="Q864" s="104"/>
      <c r="R864" s="104"/>
      <c r="S864" s="104"/>
      <c r="T864" s="104"/>
      <c r="U864" s="104"/>
      <c r="V864" s="104"/>
      <c r="W864" s="104"/>
      <c r="X864" s="104"/>
      <c r="Y864" s="104"/>
      <c r="Z864" s="104"/>
    </row>
    <row r="865" spans="1:26" ht="15.75" customHeight="1">
      <c r="A865" s="104"/>
      <c r="B865" s="104"/>
      <c r="C865" s="193"/>
      <c r="D865" s="104"/>
      <c r="E865" s="105"/>
      <c r="F865" s="105"/>
      <c r="G865" s="105"/>
      <c r="H865" s="105"/>
      <c r="I865" s="104"/>
      <c r="J865" s="104"/>
      <c r="K865" s="106"/>
      <c r="L865" s="107"/>
      <c r="M865" s="104"/>
      <c r="N865" s="104"/>
      <c r="O865" s="104"/>
      <c r="P865" s="104"/>
      <c r="Q865" s="104"/>
      <c r="R865" s="104"/>
      <c r="S865" s="104"/>
      <c r="T865" s="104"/>
      <c r="U865" s="104"/>
      <c r="V865" s="104"/>
      <c r="W865" s="104"/>
      <c r="X865" s="104"/>
      <c r="Y865" s="104"/>
      <c r="Z865" s="104"/>
    </row>
    <row r="866" spans="1:26" ht="15.75" customHeight="1">
      <c r="A866" s="104"/>
      <c r="B866" s="104"/>
      <c r="C866" s="193"/>
      <c r="D866" s="104"/>
      <c r="E866" s="105"/>
      <c r="F866" s="105"/>
      <c r="G866" s="105"/>
      <c r="H866" s="105"/>
      <c r="I866" s="104"/>
      <c r="J866" s="104"/>
      <c r="K866" s="106"/>
      <c r="L866" s="107"/>
      <c r="M866" s="104"/>
      <c r="N866" s="104"/>
      <c r="O866" s="104"/>
      <c r="P866" s="104"/>
      <c r="Q866" s="104"/>
      <c r="R866" s="104"/>
      <c r="S866" s="104"/>
      <c r="T866" s="104"/>
      <c r="U866" s="104"/>
      <c r="V866" s="104"/>
      <c r="W866" s="104"/>
      <c r="X866" s="104"/>
      <c r="Y866" s="104"/>
      <c r="Z866" s="104"/>
    </row>
    <row r="867" spans="1:26" ht="15.75" customHeight="1">
      <c r="A867" s="104"/>
      <c r="B867" s="104"/>
      <c r="C867" s="193"/>
      <c r="D867" s="104"/>
      <c r="E867" s="105"/>
      <c r="F867" s="105"/>
      <c r="G867" s="105"/>
      <c r="H867" s="105"/>
      <c r="I867" s="104"/>
      <c r="J867" s="104"/>
      <c r="K867" s="106"/>
      <c r="L867" s="107"/>
      <c r="M867" s="104"/>
      <c r="N867" s="104"/>
      <c r="O867" s="104"/>
      <c r="P867" s="104"/>
      <c r="Q867" s="104"/>
      <c r="R867" s="104"/>
      <c r="S867" s="104"/>
      <c r="T867" s="104"/>
      <c r="U867" s="104"/>
      <c r="V867" s="104"/>
      <c r="W867" s="104"/>
      <c r="X867" s="104"/>
      <c r="Y867" s="104"/>
      <c r="Z867" s="104"/>
    </row>
    <row r="868" spans="1:26" ht="15.75" customHeight="1">
      <c r="A868" s="104"/>
      <c r="B868" s="104"/>
      <c r="C868" s="193"/>
      <c r="D868" s="104"/>
      <c r="E868" s="105"/>
      <c r="F868" s="105"/>
      <c r="G868" s="105"/>
      <c r="H868" s="105"/>
      <c r="I868" s="104"/>
      <c r="J868" s="104"/>
      <c r="K868" s="106"/>
      <c r="L868" s="107"/>
      <c r="M868" s="104"/>
      <c r="N868" s="104"/>
      <c r="O868" s="104"/>
      <c r="P868" s="104"/>
      <c r="Q868" s="104"/>
      <c r="R868" s="104"/>
      <c r="S868" s="104"/>
      <c r="T868" s="104"/>
      <c r="U868" s="104"/>
      <c r="V868" s="104"/>
      <c r="W868" s="104"/>
      <c r="X868" s="104"/>
      <c r="Y868" s="104"/>
      <c r="Z868" s="104"/>
    </row>
    <row r="869" spans="1:26" ht="15.75" customHeight="1">
      <c r="A869" s="104"/>
      <c r="B869" s="104"/>
      <c r="C869" s="193"/>
      <c r="D869" s="104"/>
      <c r="E869" s="105"/>
      <c r="F869" s="105"/>
      <c r="G869" s="105"/>
      <c r="H869" s="105"/>
      <c r="I869" s="104"/>
      <c r="J869" s="104"/>
      <c r="K869" s="106"/>
      <c r="L869" s="107"/>
      <c r="M869" s="104"/>
      <c r="N869" s="104"/>
      <c r="O869" s="104"/>
      <c r="P869" s="104"/>
      <c r="Q869" s="104"/>
      <c r="R869" s="104"/>
      <c r="S869" s="104"/>
      <c r="T869" s="104"/>
      <c r="U869" s="104"/>
      <c r="V869" s="104"/>
      <c r="W869" s="104"/>
      <c r="X869" s="104"/>
      <c r="Y869" s="104"/>
      <c r="Z869" s="104"/>
    </row>
    <row r="870" spans="1:26" ht="15.75" customHeight="1">
      <c r="A870" s="104"/>
      <c r="B870" s="104"/>
      <c r="C870" s="193"/>
      <c r="D870" s="104"/>
      <c r="E870" s="105"/>
      <c r="F870" s="105"/>
      <c r="G870" s="105"/>
      <c r="H870" s="105"/>
      <c r="I870" s="104"/>
      <c r="J870" s="104"/>
      <c r="K870" s="106"/>
      <c r="L870" s="107"/>
      <c r="M870" s="104"/>
      <c r="N870" s="104"/>
      <c r="O870" s="104"/>
      <c r="P870" s="104"/>
      <c r="Q870" s="104"/>
      <c r="R870" s="104"/>
      <c r="S870" s="104"/>
      <c r="T870" s="104"/>
      <c r="U870" s="104"/>
      <c r="V870" s="104"/>
      <c r="W870" s="104"/>
      <c r="X870" s="104"/>
      <c r="Y870" s="104"/>
      <c r="Z870" s="104"/>
    </row>
    <row r="871" spans="1:26" ht="15.75" customHeight="1">
      <c r="A871" s="104"/>
      <c r="B871" s="104"/>
      <c r="C871" s="193"/>
      <c r="D871" s="104"/>
      <c r="E871" s="105"/>
      <c r="F871" s="105"/>
      <c r="G871" s="105"/>
      <c r="H871" s="105"/>
      <c r="I871" s="104"/>
      <c r="J871" s="104"/>
      <c r="K871" s="106"/>
      <c r="L871" s="107"/>
      <c r="M871" s="104"/>
      <c r="N871" s="104"/>
      <c r="O871" s="104"/>
      <c r="P871" s="104"/>
      <c r="Q871" s="104"/>
      <c r="R871" s="104"/>
      <c r="S871" s="104"/>
      <c r="T871" s="104"/>
      <c r="U871" s="104"/>
      <c r="V871" s="104"/>
      <c r="W871" s="104"/>
      <c r="X871" s="104"/>
      <c r="Y871" s="104"/>
      <c r="Z871" s="104"/>
    </row>
    <row r="872" spans="1:26" ht="15.75" customHeight="1">
      <c r="A872" s="104"/>
      <c r="B872" s="104"/>
      <c r="C872" s="193"/>
      <c r="D872" s="104"/>
      <c r="E872" s="105"/>
      <c r="F872" s="105"/>
      <c r="G872" s="105"/>
      <c r="H872" s="105"/>
      <c r="I872" s="104"/>
      <c r="J872" s="104"/>
      <c r="K872" s="106"/>
      <c r="L872" s="107"/>
      <c r="M872" s="104"/>
      <c r="N872" s="104"/>
      <c r="O872" s="104"/>
      <c r="P872" s="104"/>
      <c r="Q872" s="104"/>
      <c r="R872" s="104"/>
      <c r="S872" s="104"/>
      <c r="T872" s="104"/>
      <c r="U872" s="104"/>
      <c r="V872" s="104"/>
      <c r="W872" s="104"/>
      <c r="X872" s="104"/>
      <c r="Y872" s="104"/>
      <c r="Z872" s="104"/>
    </row>
    <row r="873" spans="1:26" ht="15.75" customHeight="1">
      <c r="A873" s="104"/>
      <c r="B873" s="104"/>
      <c r="C873" s="193"/>
      <c r="D873" s="104"/>
      <c r="E873" s="105"/>
      <c r="F873" s="105"/>
      <c r="G873" s="105"/>
      <c r="H873" s="105"/>
      <c r="I873" s="104"/>
      <c r="J873" s="104"/>
      <c r="K873" s="106"/>
      <c r="L873" s="107"/>
      <c r="M873" s="104"/>
      <c r="N873" s="104"/>
      <c r="O873" s="104"/>
      <c r="P873" s="104"/>
      <c r="Q873" s="104"/>
      <c r="R873" s="104"/>
      <c r="S873" s="104"/>
      <c r="T873" s="104"/>
      <c r="U873" s="104"/>
      <c r="V873" s="104"/>
      <c r="W873" s="104"/>
      <c r="X873" s="104"/>
      <c r="Y873" s="104"/>
      <c r="Z873" s="104"/>
    </row>
    <row r="874" spans="1:26" ht="15.75" customHeight="1">
      <c r="A874" s="104"/>
      <c r="B874" s="104"/>
      <c r="C874" s="193"/>
      <c r="D874" s="104"/>
      <c r="E874" s="105"/>
      <c r="F874" s="105"/>
      <c r="G874" s="105"/>
      <c r="H874" s="105"/>
      <c r="I874" s="104"/>
      <c r="J874" s="104"/>
      <c r="K874" s="106"/>
      <c r="L874" s="107"/>
      <c r="M874" s="104"/>
      <c r="N874" s="104"/>
      <c r="O874" s="104"/>
      <c r="P874" s="104"/>
      <c r="Q874" s="104"/>
      <c r="R874" s="104"/>
      <c r="S874" s="104"/>
      <c r="T874" s="104"/>
      <c r="U874" s="104"/>
      <c r="V874" s="104"/>
      <c r="W874" s="104"/>
      <c r="X874" s="104"/>
      <c r="Y874" s="104"/>
      <c r="Z874" s="104"/>
    </row>
    <row r="875" spans="1:26" ht="15.75" customHeight="1">
      <c r="A875" s="104"/>
      <c r="B875" s="104"/>
      <c r="C875" s="193"/>
      <c r="D875" s="104"/>
      <c r="E875" s="105"/>
      <c r="F875" s="105"/>
      <c r="G875" s="105"/>
      <c r="H875" s="105"/>
      <c r="I875" s="104"/>
      <c r="J875" s="104"/>
      <c r="K875" s="106"/>
      <c r="L875" s="107"/>
      <c r="M875" s="104"/>
      <c r="N875" s="104"/>
      <c r="O875" s="104"/>
      <c r="P875" s="104"/>
      <c r="Q875" s="104"/>
      <c r="R875" s="104"/>
      <c r="S875" s="104"/>
      <c r="T875" s="104"/>
      <c r="U875" s="104"/>
      <c r="V875" s="104"/>
      <c r="W875" s="104"/>
      <c r="X875" s="104"/>
      <c r="Y875" s="104"/>
      <c r="Z875" s="104"/>
    </row>
    <row r="876" spans="1:26" ht="15.75" customHeight="1">
      <c r="A876" s="104"/>
      <c r="B876" s="104"/>
      <c r="C876" s="193"/>
      <c r="D876" s="104"/>
      <c r="E876" s="105"/>
      <c r="F876" s="105"/>
      <c r="G876" s="105"/>
      <c r="H876" s="105"/>
      <c r="I876" s="104"/>
      <c r="J876" s="104"/>
      <c r="K876" s="106"/>
      <c r="L876" s="107"/>
      <c r="M876" s="104"/>
      <c r="N876" s="104"/>
      <c r="O876" s="104"/>
      <c r="P876" s="104"/>
      <c r="Q876" s="104"/>
      <c r="R876" s="104"/>
      <c r="S876" s="104"/>
      <c r="T876" s="104"/>
      <c r="U876" s="104"/>
      <c r="V876" s="104"/>
      <c r="W876" s="104"/>
      <c r="X876" s="104"/>
      <c r="Y876" s="104"/>
      <c r="Z876" s="104"/>
    </row>
    <row r="877" spans="1:26" ht="15.75" customHeight="1">
      <c r="A877" s="104"/>
      <c r="B877" s="104"/>
      <c r="C877" s="193"/>
      <c r="D877" s="104"/>
      <c r="E877" s="105"/>
      <c r="F877" s="105"/>
      <c r="G877" s="105"/>
      <c r="H877" s="105"/>
      <c r="I877" s="104"/>
      <c r="J877" s="104"/>
      <c r="K877" s="106"/>
      <c r="L877" s="107"/>
      <c r="M877" s="104"/>
      <c r="N877" s="104"/>
      <c r="O877" s="104"/>
      <c r="P877" s="104"/>
      <c r="Q877" s="104"/>
      <c r="R877" s="104"/>
      <c r="S877" s="104"/>
      <c r="T877" s="104"/>
      <c r="U877" s="104"/>
      <c r="V877" s="104"/>
      <c r="W877" s="104"/>
      <c r="X877" s="104"/>
      <c r="Y877" s="104"/>
      <c r="Z877" s="104"/>
    </row>
    <row r="878" spans="1:26" ht="15.75" customHeight="1">
      <c r="A878" s="104"/>
      <c r="B878" s="104"/>
      <c r="C878" s="193"/>
      <c r="D878" s="104"/>
      <c r="E878" s="105"/>
      <c r="F878" s="105"/>
      <c r="G878" s="105"/>
      <c r="H878" s="105"/>
      <c r="I878" s="104"/>
      <c r="J878" s="104"/>
      <c r="K878" s="106"/>
      <c r="L878" s="107"/>
      <c r="M878" s="104"/>
      <c r="N878" s="104"/>
      <c r="O878" s="104"/>
      <c r="P878" s="104"/>
      <c r="Q878" s="104"/>
      <c r="R878" s="104"/>
      <c r="S878" s="104"/>
      <c r="T878" s="104"/>
      <c r="U878" s="104"/>
      <c r="V878" s="104"/>
      <c r="W878" s="104"/>
      <c r="X878" s="104"/>
      <c r="Y878" s="104"/>
      <c r="Z878" s="104"/>
    </row>
    <row r="879" spans="1:26" ht="15.75" customHeight="1">
      <c r="A879" s="104"/>
      <c r="B879" s="104"/>
      <c r="C879" s="193"/>
      <c r="D879" s="104"/>
      <c r="E879" s="105"/>
      <c r="F879" s="105"/>
      <c r="G879" s="105"/>
      <c r="H879" s="105"/>
      <c r="I879" s="104"/>
      <c r="J879" s="104"/>
      <c r="K879" s="106"/>
      <c r="L879" s="107"/>
      <c r="M879" s="104"/>
      <c r="N879" s="104"/>
      <c r="O879" s="104"/>
      <c r="P879" s="104"/>
      <c r="Q879" s="104"/>
      <c r="R879" s="104"/>
      <c r="S879" s="104"/>
      <c r="T879" s="104"/>
      <c r="U879" s="104"/>
      <c r="V879" s="104"/>
      <c r="W879" s="104"/>
      <c r="X879" s="104"/>
      <c r="Y879" s="104"/>
      <c r="Z879" s="104"/>
    </row>
    <row r="880" spans="1:26" ht="15.75" customHeight="1">
      <c r="A880" s="104"/>
      <c r="B880" s="104"/>
      <c r="C880" s="193"/>
      <c r="D880" s="104"/>
      <c r="E880" s="105"/>
      <c r="F880" s="105"/>
      <c r="G880" s="105"/>
      <c r="H880" s="105"/>
      <c r="I880" s="104"/>
      <c r="J880" s="104"/>
      <c r="K880" s="106"/>
      <c r="L880" s="107"/>
      <c r="M880" s="104"/>
      <c r="N880" s="104"/>
      <c r="O880" s="104"/>
      <c r="P880" s="104"/>
      <c r="Q880" s="104"/>
      <c r="R880" s="104"/>
      <c r="S880" s="104"/>
      <c r="T880" s="104"/>
      <c r="U880" s="104"/>
      <c r="V880" s="104"/>
      <c r="W880" s="104"/>
      <c r="X880" s="104"/>
      <c r="Y880" s="104"/>
      <c r="Z880" s="104"/>
    </row>
    <row r="881" spans="1:26" ht="15.75" customHeight="1">
      <c r="A881" s="104"/>
      <c r="B881" s="104"/>
      <c r="C881" s="193"/>
      <c r="D881" s="104"/>
      <c r="E881" s="105"/>
      <c r="F881" s="105"/>
      <c r="G881" s="105"/>
      <c r="H881" s="105"/>
      <c r="I881" s="104"/>
      <c r="J881" s="104"/>
      <c r="K881" s="106"/>
      <c r="L881" s="107"/>
      <c r="M881" s="104"/>
      <c r="N881" s="104"/>
      <c r="O881" s="104"/>
      <c r="P881" s="104"/>
      <c r="Q881" s="104"/>
      <c r="R881" s="104"/>
      <c r="S881" s="104"/>
      <c r="T881" s="104"/>
      <c r="U881" s="104"/>
      <c r="V881" s="104"/>
      <c r="W881" s="104"/>
      <c r="X881" s="104"/>
      <c r="Y881" s="104"/>
      <c r="Z881" s="104"/>
    </row>
    <row r="882" spans="1:26" ht="15.75" customHeight="1">
      <c r="A882" s="104"/>
      <c r="B882" s="104"/>
      <c r="C882" s="193"/>
      <c r="D882" s="104"/>
      <c r="E882" s="105"/>
      <c r="F882" s="105"/>
      <c r="G882" s="105"/>
      <c r="H882" s="105"/>
      <c r="I882" s="104"/>
      <c r="J882" s="104"/>
      <c r="K882" s="106"/>
      <c r="L882" s="107"/>
      <c r="M882" s="104"/>
      <c r="N882" s="104"/>
      <c r="O882" s="104"/>
      <c r="P882" s="104"/>
      <c r="Q882" s="104"/>
      <c r="R882" s="104"/>
      <c r="S882" s="104"/>
      <c r="T882" s="104"/>
      <c r="U882" s="104"/>
      <c r="V882" s="104"/>
      <c r="W882" s="104"/>
      <c r="X882" s="104"/>
      <c r="Y882" s="104"/>
      <c r="Z882" s="104"/>
    </row>
    <row r="883" spans="1:26" ht="15.75" customHeight="1">
      <c r="A883" s="104"/>
      <c r="B883" s="104"/>
      <c r="C883" s="193"/>
      <c r="D883" s="104"/>
      <c r="E883" s="105"/>
      <c r="F883" s="105"/>
      <c r="G883" s="105"/>
      <c r="H883" s="105"/>
      <c r="I883" s="104"/>
      <c r="J883" s="104"/>
      <c r="K883" s="106"/>
      <c r="L883" s="107"/>
      <c r="M883" s="104"/>
      <c r="N883" s="104"/>
      <c r="O883" s="104"/>
      <c r="P883" s="104"/>
      <c r="Q883" s="104"/>
      <c r="R883" s="104"/>
      <c r="S883" s="104"/>
      <c r="T883" s="104"/>
      <c r="U883" s="104"/>
      <c r="V883" s="104"/>
      <c r="W883" s="104"/>
      <c r="X883" s="104"/>
      <c r="Y883" s="104"/>
      <c r="Z883" s="104"/>
    </row>
    <row r="884" spans="1:26" ht="15.75" customHeight="1">
      <c r="A884" s="104"/>
      <c r="B884" s="104"/>
      <c r="C884" s="193"/>
      <c r="D884" s="104"/>
      <c r="E884" s="105"/>
      <c r="F884" s="105"/>
      <c r="G884" s="105"/>
      <c r="H884" s="105"/>
      <c r="I884" s="104"/>
      <c r="J884" s="104"/>
      <c r="K884" s="106"/>
      <c r="L884" s="107"/>
      <c r="M884" s="104"/>
      <c r="N884" s="104"/>
      <c r="O884" s="104"/>
      <c r="P884" s="104"/>
      <c r="Q884" s="104"/>
      <c r="R884" s="104"/>
      <c r="S884" s="104"/>
      <c r="T884" s="104"/>
      <c r="U884" s="104"/>
      <c r="V884" s="104"/>
      <c r="W884" s="104"/>
      <c r="X884" s="104"/>
      <c r="Y884" s="104"/>
      <c r="Z884" s="104"/>
    </row>
    <row r="885" spans="1:26" ht="15.75" customHeight="1">
      <c r="A885" s="104"/>
      <c r="B885" s="104"/>
      <c r="C885" s="193"/>
      <c r="D885" s="104"/>
      <c r="E885" s="105"/>
      <c r="F885" s="105"/>
      <c r="G885" s="105"/>
      <c r="H885" s="105"/>
      <c r="I885" s="104"/>
      <c r="J885" s="104"/>
      <c r="K885" s="106"/>
      <c r="L885" s="107"/>
      <c r="M885" s="104"/>
      <c r="N885" s="104"/>
      <c r="O885" s="104"/>
      <c r="P885" s="104"/>
      <c r="Q885" s="104"/>
      <c r="R885" s="104"/>
      <c r="S885" s="104"/>
      <c r="T885" s="104"/>
      <c r="U885" s="104"/>
      <c r="V885" s="104"/>
      <c r="W885" s="104"/>
      <c r="X885" s="104"/>
      <c r="Y885" s="104"/>
      <c r="Z885" s="104"/>
    </row>
    <row r="886" spans="1:26" ht="15.75" customHeight="1">
      <c r="A886" s="104"/>
      <c r="B886" s="104"/>
      <c r="C886" s="193"/>
      <c r="D886" s="104"/>
      <c r="E886" s="105"/>
      <c r="F886" s="105"/>
      <c r="G886" s="105"/>
      <c r="H886" s="105"/>
      <c r="I886" s="104"/>
      <c r="J886" s="104"/>
      <c r="K886" s="106"/>
      <c r="L886" s="107"/>
      <c r="M886" s="104"/>
      <c r="N886" s="104"/>
      <c r="O886" s="104"/>
      <c r="P886" s="104"/>
      <c r="Q886" s="104"/>
      <c r="R886" s="104"/>
      <c r="S886" s="104"/>
      <c r="T886" s="104"/>
      <c r="U886" s="104"/>
      <c r="V886" s="104"/>
      <c r="W886" s="104"/>
      <c r="X886" s="104"/>
      <c r="Y886" s="104"/>
      <c r="Z886" s="104"/>
    </row>
    <row r="887" spans="1:26" ht="15.75" customHeight="1">
      <c r="A887" s="104"/>
      <c r="B887" s="104"/>
      <c r="C887" s="193"/>
      <c r="D887" s="104"/>
      <c r="E887" s="105"/>
      <c r="F887" s="105"/>
      <c r="G887" s="105"/>
      <c r="H887" s="105"/>
      <c r="I887" s="104"/>
      <c r="J887" s="104"/>
      <c r="K887" s="106"/>
      <c r="L887" s="107"/>
      <c r="M887" s="104"/>
      <c r="N887" s="104"/>
      <c r="O887" s="104"/>
      <c r="P887" s="104"/>
      <c r="Q887" s="104"/>
      <c r="R887" s="104"/>
      <c r="S887" s="104"/>
      <c r="T887" s="104"/>
      <c r="U887" s="104"/>
      <c r="V887" s="104"/>
      <c r="W887" s="104"/>
      <c r="X887" s="104"/>
      <c r="Y887" s="104"/>
      <c r="Z887" s="104"/>
    </row>
    <row r="888" spans="1:26" ht="15.75" customHeight="1">
      <c r="A888" s="104"/>
      <c r="B888" s="104"/>
      <c r="C888" s="193"/>
      <c r="D888" s="104"/>
      <c r="E888" s="105"/>
      <c r="F888" s="105"/>
      <c r="G888" s="105"/>
      <c r="H888" s="105"/>
      <c r="I888" s="104"/>
      <c r="J888" s="104"/>
      <c r="K888" s="106"/>
      <c r="L888" s="107"/>
      <c r="M888" s="104"/>
      <c r="N888" s="104"/>
      <c r="O888" s="104"/>
      <c r="P888" s="104"/>
      <c r="Q888" s="104"/>
      <c r="R888" s="104"/>
      <c r="S888" s="104"/>
      <c r="T888" s="104"/>
      <c r="U888" s="104"/>
      <c r="V888" s="104"/>
      <c r="W888" s="104"/>
      <c r="X888" s="104"/>
      <c r="Y888" s="104"/>
      <c r="Z888" s="104"/>
    </row>
    <row r="889" spans="1:26" ht="15.75" customHeight="1">
      <c r="A889" s="104"/>
      <c r="B889" s="104"/>
      <c r="C889" s="193"/>
      <c r="D889" s="104"/>
      <c r="E889" s="105"/>
      <c r="F889" s="105"/>
      <c r="G889" s="105"/>
      <c r="H889" s="105"/>
      <c r="I889" s="104"/>
      <c r="J889" s="104"/>
      <c r="K889" s="106"/>
      <c r="L889" s="107"/>
      <c r="M889" s="104"/>
      <c r="N889" s="104"/>
      <c r="O889" s="104"/>
      <c r="P889" s="104"/>
      <c r="Q889" s="104"/>
      <c r="R889" s="104"/>
      <c r="S889" s="104"/>
      <c r="T889" s="104"/>
      <c r="U889" s="104"/>
      <c r="V889" s="104"/>
      <c r="W889" s="104"/>
      <c r="X889" s="104"/>
      <c r="Y889" s="104"/>
      <c r="Z889" s="104"/>
    </row>
    <row r="890" spans="1:26" ht="15.75" customHeight="1">
      <c r="A890" s="104"/>
      <c r="B890" s="104"/>
      <c r="C890" s="193"/>
      <c r="D890" s="104"/>
      <c r="E890" s="105"/>
      <c r="F890" s="105"/>
      <c r="G890" s="105"/>
      <c r="H890" s="105"/>
      <c r="I890" s="104"/>
      <c r="J890" s="104"/>
      <c r="K890" s="106"/>
      <c r="L890" s="107"/>
      <c r="M890" s="104"/>
      <c r="N890" s="104"/>
      <c r="O890" s="104"/>
      <c r="P890" s="104"/>
      <c r="Q890" s="104"/>
      <c r="R890" s="104"/>
      <c r="S890" s="104"/>
      <c r="T890" s="104"/>
      <c r="U890" s="104"/>
      <c r="V890" s="104"/>
      <c r="W890" s="104"/>
      <c r="X890" s="104"/>
      <c r="Y890" s="104"/>
      <c r="Z890" s="104"/>
    </row>
    <row r="891" spans="1:26" ht="15.75" customHeight="1">
      <c r="A891" s="104"/>
      <c r="B891" s="104"/>
      <c r="C891" s="193"/>
      <c r="D891" s="104"/>
      <c r="E891" s="105"/>
      <c r="F891" s="105"/>
      <c r="G891" s="105"/>
      <c r="H891" s="105"/>
      <c r="I891" s="104"/>
      <c r="J891" s="104"/>
      <c r="K891" s="106"/>
      <c r="L891" s="107"/>
      <c r="M891" s="104"/>
      <c r="N891" s="104"/>
      <c r="O891" s="104"/>
      <c r="P891" s="104"/>
      <c r="Q891" s="104"/>
      <c r="R891" s="104"/>
      <c r="S891" s="104"/>
      <c r="T891" s="104"/>
      <c r="U891" s="104"/>
      <c r="V891" s="104"/>
      <c r="W891" s="104"/>
      <c r="X891" s="104"/>
      <c r="Y891" s="104"/>
      <c r="Z891" s="104"/>
    </row>
    <row r="892" spans="1:26" ht="15.75" customHeight="1">
      <c r="A892" s="104"/>
      <c r="B892" s="104"/>
      <c r="C892" s="193"/>
      <c r="D892" s="104"/>
      <c r="E892" s="105"/>
      <c r="F892" s="105"/>
      <c r="G892" s="105"/>
      <c r="H892" s="105"/>
      <c r="I892" s="104"/>
      <c r="J892" s="104"/>
      <c r="K892" s="106"/>
      <c r="L892" s="107"/>
      <c r="M892" s="104"/>
      <c r="N892" s="104"/>
      <c r="O892" s="104"/>
      <c r="P892" s="104"/>
      <c r="Q892" s="104"/>
      <c r="R892" s="104"/>
      <c r="S892" s="104"/>
      <c r="T892" s="104"/>
      <c r="U892" s="104"/>
      <c r="V892" s="104"/>
      <c r="W892" s="104"/>
      <c r="X892" s="104"/>
      <c r="Y892" s="104"/>
      <c r="Z892" s="104"/>
    </row>
    <row r="893" spans="1:26" ht="15.75" customHeight="1">
      <c r="A893" s="104"/>
      <c r="B893" s="104"/>
      <c r="C893" s="193"/>
      <c r="D893" s="104"/>
      <c r="E893" s="105"/>
      <c r="F893" s="105"/>
      <c r="G893" s="105"/>
      <c r="H893" s="105"/>
      <c r="I893" s="104"/>
      <c r="J893" s="104"/>
      <c r="K893" s="106"/>
      <c r="L893" s="107"/>
      <c r="M893" s="104"/>
      <c r="N893" s="104"/>
      <c r="O893" s="104"/>
      <c r="P893" s="104"/>
      <c r="Q893" s="104"/>
      <c r="R893" s="104"/>
      <c r="S893" s="104"/>
      <c r="T893" s="104"/>
      <c r="U893" s="104"/>
      <c r="V893" s="104"/>
      <c r="W893" s="104"/>
      <c r="X893" s="104"/>
      <c r="Y893" s="104"/>
      <c r="Z893" s="104"/>
    </row>
    <row r="894" spans="1:26" ht="15.75" customHeight="1">
      <c r="A894" s="104"/>
      <c r="B894" s="104"/>
      <c r="C894" s="193"/>
      <c r="D894" s="104"/>
      <c r="E894" s="105"/>
      <c r="F894" s="105"/>
      <c r="G894" s="105"/>
      <c r="H894" s="105"/>
      <c r="I894" s="104"/>
      <c r="J894" s="104"/>
      <c r="K894" s="106"/>
      <c r="L894" s="107"/>
      <c r="M894" s="104"/>
      <c r="N894" s="104"/>
      <c r="O894" s="104"/>
      <c r="P894" s="104"/>
      <c r="Q894" s="104"/>
      <c r="R894" s="104"/>
      <c r="S894" s="104"/>
      <c r="T894" s="104"/>
      <c r="U894" s="104"/>
      <c r="V894" s="104"/>
      <c r="W894" s="104"/>
      <c r="X894" s="104"/>
      <c r="Y894" s="104"/>
      <c r="Z894" s="104"/>
    </row>
    <row r="895" spans="1:26" ht="15.75" customHeight="1">
      <c r="A895" s="104"/>
      <c r="B895" s="104"/>
      <c r="C895" s="193"/>
      <c r="D895" s="104"/>
      <c r="E895" s="105"/>
      <c r="F895" s="105"/>
      <c r="G895" s="105"/>
      <c r="H895" s="105"/>
      <c r="I895" s="104"/>
      <c r="J895" s="104"/>
      <c r="K895" s="106"/>
      <c r="L895" s="107"/>
      <c r="M895" s="104"/>
      <c r="N895" s="104"/>
      <c r="O895" s="104"/>
      <c r="P895" s="104"/>
      <c r="Q895" s="104"/>
      <c r="R895" s="104"/>
      <c r="S895" s="104"/>
      <c r="T895" s="104"/>
      <c r="U895" s="104"/>
      <c r="V895" s="104"/>
      <c r="W895" s="104"/>
      <c r="X895" s="104"/>
      <c r="Y895" s="104"/>
      <c r="Z895" s="104"/>
    </row>
    <row r="896" spans="1:26" ht="15.75" customHeight="1">
      <c r="A896" s="104"/>
      <c r="B896" s="104"/>
      <c r="C896" s="193"/>
      <c r="D896" s="104"/>
      <c r="E896" s="105"/>
      <c r="F896" s="105"/>
      <c r="G896" s="105"/>
      <c r="H896" s="105"/>
      <c r="I896" s="104"/>
      <c r="J896" s="104"/>
      <c r="K896" s="106"/>
      <c r="L896" s="107"/>
      <c r="M896" s="104"/>
      <c r="N896" s="104"/>
      <c r="O896" s="104"/>
      <c r="P896" s="104"/>
      <c r="Q896" s="104"/>
      <c r="R896" s="104"/>
      <c r="S896" s="104"/>
      <c r="T896" s="104"/>
      <c r="U896" s="104"/>
      <c r="V896" s="104"/>
      <c r="W896" s="104"/>
      <c r="X896" s="104"/>
      <c r="Y896" s="104"/>
      <c r="Z896" s="104"/>
    </row>
    <row r="897" spans="1:26" ht="15.75" customHeight="1">
      <c r="A897" s="104"/>
      <c r="B897" s="104"/>
      <c r="C897" s="193"/>
      <c r="D897" s="104"/>
      <c r="E897" s="105"/>
      <c r="F897" s="105"/>
      <c r="G897" s="105"/>
      <c r="H897" s="105"/>
      <c r="I897" s="104"/>
      <c r="J897" s="104"/>
      <c r="K897" s="106"/>
      <c r="L897" s="107"/>
      <c r="M897" s="104"/>
      <c r="N897" s="104"/>
      <c r="O897" s="104"/>
      <c r="P897" s="104"/>
      <c r="Q897" s="104"/>
      <c r="R897" s="104"/>
      <c r="S897" s="104"/>
      <c r="T897" s="104"/>
      <c r="U897" s="104"/>
      <c r="V897" s="104"/>
      <c r="W897" s="104"/>
      <c r="X897" s="104"/>
      <c r="Y897" s="104"/>
      <c r="Z897" s="104"/>
    </row>
    <row r="898" spans="1:26" ht="15.75" customHeight="1">
      <c r="A898" s="104"/>
      <c r="B898" s="104"/>
      <c r="C898" s="193"/>
      <c r="D898" s="104"/>
      <c r="E898" s="105"/>
      <c r="F898" s="105"/>
      <c r="G898" s="105"/>
      <c r="H898" s="105"/>
      <c r="I898" s="104"/>
      <c r="J898" s="104"/>
      <c r="K898" s="106"/>
      <c r="L898" s="107"/>
      <c r="M898" s="104"/>
      <c r="N898" s="104"/>
      <c r="O898" s="104"/>
      <c r="P898" s="104"/>
      <c r="Q898" s="104"/>
      <c r="R898" s="104"/>
      <c r="S898" s="104"/>
      <c r="T898" s="104"/>
      <c r="U898" s="104"/>
      <c r="V898" s="104"/>
      <c r="W898" s="104"/>
      <c r="X898" s="104"/>
      <c r="Y898" s="104"/>
      <c r="Z898" s="104"/>
    </row>
    <row r="899" spans="1:26" ht="15.75" customHeight="1">
      <c r="A899" s="104"/>
      <c r="B899" s="104"/>
      <c r="C899" s="193"/>
      <c r="D899" s="104"/>
      <c r="E899" s="105"/>
      <c r="F899" s="105"/>
      <c r="G899" s="105"/>
      <c r="H899" s="105"/>
      <c r="I899" s="104"/>
      <c r="J899" s="104"/>
      <c r="K899" s="106"/>
      <c r="L899" s="107"/>
      <c r="M899" s="104"/>
      <c r="N899" s="104"/>
      <c r="O899" s="104"/>
      <c r="P899" s="104"/>
      <c r="Q899" s="104"/>
      <c r="R899" s="104"/>
      <c r="S899" s="104"/>
      <c r="T899" s="104"/>
      <c r="U899" s="104"/>
      <c r="V899" s="104"/>
      <c r="W899" s="104"/>
      <c r="X899" s="104"/>
      <c r="Y899" s="104"/>
      <c r="Z899" s="104"/>
    </row>
    <row r="900" spans="1:26" ht="15.75" customHeight="1">
      <c r="A900" s="104"/>
      <c r="B900" s="104"/>
      <c r="C900" s="193"/>
      <c r="D900" s="104"/>
      <c r="E900" s="105"/>
      <c r="F900" s="105"/>
      <c r="G900" s="105"/>
      <c r="H900" s="105"/>
      <c r="I900" s="104"/>
      <c r="J900" s="104"/>
      <c r="K900" s="106"/>
      <c r="L900" s="107"/>
      <c r="M900" s="104"/>
      <c r="N900" s="104"/>
      <c r="O900" s="104"/>
      <c r="P900" s="104"/>
      <c r="Q900" s="104"/>
      <c r="R900" s="104"/>
      <c r="S900" s="104"/>
      <c r="T900" s="104"/>
      <c r="U900" s="104"/>
      <c r="V900" s="104"/>
      <c r="W900" s="104"/>
      <c r="X900" s="104"/>
      <c r="Y900" s="104"/>
      <c r="Z900" s="104"/>
    </row>
    <row r="901" spans="1:26" ht="15.75" customHeight="1">
      <c r="A901" s="104"/>
      <c r="B901" s="104"/>
      <c r="C901" s="193"/>
      <c r="D901" s="104"/>
      <c r="E901" s="105"/>
      <c r="F901" s="105"/>
      <c r="G901" s="105"/>
      <c r="H901" s="105"/>
      <c r="I901" s="104"/>
      <c r="J901" s="104"/>
      <c r="K901" s="106"/>
      <c r="L901" s="107"/>
      <c r="M901" s="104"/>
      <c r="N901" s="104"/>
      <c r="O901" s="104"/>
      <c r="P901" s="104"/>
      <c r="Q901" s="104"/>
      <c r="R901" s="104"/>
      <c r="S901" s="104"/>
      <c r="T901" s="104"/>
      <c r="U901" s="104"/>
      <c r="V901" s="104"/>
      <c r="W901" s="104"/>
      <c r="X901" s="104"/>
      <c r="Y901" s="104"/>
      <c r="Z901" s="104"/>
    </row>
    <row r="902" spans="1:26" ht="15.75" customHeight="1">
      <c r="A902" s="104"/>
      <c r="B902" s="104"/>
      <c r="C902" s="193"/>
      <c r="D902" s="104"/>
      <c r="E902" s="105"/>
      <c r="F902" s="105"/>
      <c r="G902" s="105"/>
      <c r="H902" s="105"/>
      <c r="I902" s="104"/>
      <c r="J902" s="104"/>
      <c r="K902" s="106"/>
      <c r="L902" s="107"/>
      <c r="M902" s="104"/>
      <c r="N902" s="104"/>
      <c r="O902" s="104"/>
      <c r="P902" s="104"/>
      <c r="Q902" s="104"/>
      <c r="R902" s="104"/>
      <c r="S902" s="104"/>
      <c r="T902" s="104"/>
      <c r="U902" s="104"/>
      <c r="V902" s="104"/>
      <c r="W902" s="104"/>
      <c r="X902" s="104"/>
      <c r="Y902" s="104"/>
      <c r="Z902" s="104"/>
    </row>
    <row r="903" spans="1:26" ht="15.75" customHeight="1">
      <c r="A903" s="104"/>
      <c r="B903" s="104"/>
      <c r="C903" s="193"/>
      <c r="D903" s="104"/>
      <c r="E903" s="105"/>
      <c r="F903" s="105"/>
      <c r="G903" s="105"/>
      <c r="H903" s="105"/>
      <c r="I903" s="104"/>
      <c r="J903" s="104"/>
      <c r="K903" s="106"/>
      <c r="L903" s="107"/>
      <c r="M903" s="104"/>
      <c r="N903" s="104"/>
      <c r="O903" s="104"/>
      <c r="P903" s="104"/>
      <c r="Q903" s="104"/>
      <c r="R903" s="104"/>
      <c r="S903" s="104"/>
      <c r="T903" s="104"/>
      <c r="U903" s="104"/>
      <c r="V903" s="104"/>
      <c r="W903" s="104"/>
      <c r="X903" s="104"/>
      <c r="Y903" s="104"/>
      <c r="Z903" s="104"/>
    </row>
    <row r="904" spans="1:26" ht="15.75" customHeight="1">
      <c r="A904" s="104"/>
      <c r="B904" s="104"/>
      <c r="C904" s="193"/>
      <c r="D904" s="104"/>
      <c r="E904" s="105"/>
      <c r="F904" s="105"/>
      <c r="G904" s="105"/>
      <c r="H904" s="105"/>
      <c r="I904" s="104"/>
      <c r="J904" s="104"/>
      <c r="K904" s="106"/>
      <c r="L904" s="107"/>
      <c r="M904" s="104"/>
      <c r="N904" s="104"/>
      <c r="O904" s="104"/>
      <c r="P904" s="104"/>
      <c r="Q904" s="104"/>
      <c r="R904" s="104"/>
      <c r="S904" s="104"/>
      <c r="T904" s="104"/>
      <c r="U904" s="104"/>
      <c r="V904" s="104"/>
      <c r="W904" s="104"/>
      <c r="X904" s="104"/>
      <c r="Y904" s="104"/>
      <c r="Z904" s="104"/>
    </row>
    <row r="905" spans="1:26" ht="15.75" customHeight="1">
      <c r="A905" s="104"/>
      <c r="B905" s="104"/>
      <c r="C905" s="193"/>
      <c r="D905" s="104"/>
      <c r="E905" s="105"/>
      <c r="F905" s="105"/>
      <c r="G905" s="105"/>
      <c r="H905" s="105"/>
      <c r="I905" s="104"/>
      <c r="J905" s="104"/>
      <c r="K905" s="106"/>
      <c r="L905" s="107"/>
      <c r="M905" s="104"/>
      <c r="N905" s="104"/>
      <c r="O905" s="104"/>
      <c r="P905" s="104"/>
      <c r="Q905" s="104"/>
      <c r="R905" s="104"/>
      <c r="S905" s="104"/>
      <c r="T905" s="104"/>
      <c r="U905" s="104"/>
      <c r="V905" s="104"/>
      <c r="W905" s="104"/>
      <c r="X905" s="104"/>
      <c r="Y905" s="104"/>
      <c r="Z905" s="104"/>
    </row>
    <row r="906" spans="1:26" ht="15.75" customHeight="1">
      <c r="A906" s="104"/>
      <c r="B906" s="104"/>
      <c r="C906" s="193"/>
      <c r="D906" s="104"/>
      <c r="E906" s="105"/>
      <c r="F906" s="105"/>
      <c r="G906" s="105"/>
      <c r="H906" s="105"/>
      <c r="I906" s="104"/>
      <c r="J906" s="104"/>
      <c r="K906" s="106"/>
      <c r="L906" s="107"/>
      <c r="M906" s="104"/>
      <c r="N906" s="104"/>
      <c r="O906" s="104"/>
      <c r="P906" s="104"/>
      <c r="Q906" s="104"/>
      <c r="R906" s="104"/>
      <c r="S906" s="104"/>
      <c r="T906" s="104"/>
      <c r="U906" s="104"/>
      <c r="V906" s="104"/>
      <c r="W906" s="104"/>
      <c r="X906" s="104"/>
      <c r="Y906" s="104"/>
      <c r="Z906" s="104"/>
    </row>
    <row r="907" spans="1:26" ht="15.75" customHeight="1">
      <c r="A907" s="104"/>
      <c r="B907" s="104"/>
      <c r="C907" s="193"/>
      <c r="D907" s="104"/>
      <c r="E907" s="105"/>
      <c r="F907" s="105"/>
      <c r="G907" s="105"/>
      <c r="H907" s="105"/>
      <c r="I907" s="104"/>
      <c r="J907" s="104"/>
      <c r="K907" s="106"/>
      <c r="L907" s="107"/>
      <c r="M907" s="104"/>
      <c r="N907" s="104"/>
      <c r="O907" s="104"/>
      <c r="P907" s="104"/>
      <c r="Q907" s="104"/>
      <c r="R907" s="104"/>
      <c r="S907" s="104"/>
      <c r="T907" s="104"/>
      <c r="U907" s="104"/>
      <c r="V907" s="104"/>
      <c r="W907" s="104"/>
      <c r="X907" s="104"/>
      <c r="Y907" s="104"/>
      <c r="Z907" s="104"/>
    </row>
    <row r="908" spans="1:26" ht="15.75" customHeight="1">
      <c r="A908" s="104"/>
      <c r="B908" s="104"/>
      <c r="C908" s="193"/>
      <c r="D908" s="104"/>
      <c r="E908" s="105"/>
      <c r="F908" s="105"/>
      <c r="G908" s="105"/>
      <c r="H908" s="105"/>
      <c r="I908" s="104"/>
      <c r="J908" s="104"/>
      <c r="K908" s="106"/>
      <c r="L908" s="107"/>
      <c r="M908" s="104"/>
      <c r="N908" s="104"/>
      <c r="O908" s="104"/>
      <c r="P908" s="104"/>
      <c r="Q908" s="104"/>
      <c r="R908" s="104"/>
      <c r="S908" s="104"/>
      <c r="T908" s="104"/>
      <c r="U908" s="104"/>
      <c r="V908" s="104"/>
      <c r="W908" s="104"/>
      <c r="X908" s="104"/>
      <c r="Y908" s="104"/>
      <c r="Z908" s="104"/>
    </row>
    <row r="909" spans="1:26" ht="15.75" customHeight="1">
      <c r="A909" s="104"/>
      <c r="B909" s="104"/>
      <c r="C909" s="193"/>
      <c r="D909" s="104"/>
      <c r="E909" s="105"/>
      <c r="F909" s="105"/>
      <c r="G909" s="105"/>
      <c r="H909" s="105"/>
      <c r="I909" s="104"/>
      <c r="J909" s="104"/>
      <c r="K909" s="106"/>
      <c r="L909" s="107"/>
      <c r="M909" s="104"/>
      <c r="N909" s="104"/>
      <c r="O909" s="104"/>
      <c r="P909" s="104"/>
      <c r="Q909" s="104"/>
      <c r="R909" s="104"/>
      <c r="S909" s="104"/>
      <c r="T909" s="104"/>
      <c r="U909" s="104"/>
      <c r="V909" s="104"/>
      <c r="W909" s="104"/>
      <c r="X909" s="104"/>
      <c r="Y909" s="104"/>
      <c r="Z909" s="104"/>
    </row>
    <row r="910" spans="1:26" ht="15.75" customHeight="1">
      <c r="A910" s="104"/>
      <c r="B910" s="104"/>
      <c r="C910" s="193"/>
      <c r="D910" s="104"/>
      <c r="E910" s="105"/>
      <c r="F910" s="105"/>
      <c r="G910" s="105"/>
      <c r="H910" s="105"/>
      <c r="I910" s="104"/>
      <c r="J910" s="104"/>
      <c r="K910" s="106"/>
      <c r="L910" s="107"/>
      <c r="M910" s="104"/>
      <c r="N910" s="104"/>
      <c r="O910" s="104"/>
      <c r="P910" s="104"/>
      <c r="Q910" s="104"/>
      <c r="R910" s="104"/>
      <c r="S910" s="104"/>
      <c r="T910" s="104"/>
      <c r="U910" s="104"/>
      <c r="V910" s="104"/>
      <c r="W910" s="104"/>
      <c r="X910" s="104"/>
      <c r="Y910" s="104"/>
      <c r="Z910" s="104"/>
    </row>
    <row r="911" spans="1:26" ht="15.75" customHeight="1">
      <c r="A911" s="104"/>
      <c r="B911" s="104"/>
      <c r="C911" s="193"/>
      <c r="D911" s="104"/>
      <c r="E911" s="105"/>
      <c r="F911" s="105"/>
      <c r="G911" s="105"/>
      <c r="H911" s="105"/>
      <c r="I911" s="104"/>
      <c r="J911" s="104"/>
      <c r="K911" s="106"/>
      <c r="L911" s="107"/>
      <c r="M911" s="104"/>
      <c r="N911" s="104"/>
      <c r="O911" s="104"/>
      <c r="P911" s="104"/>
      <c r="Q911" s="104"/>
      <c r="R911" s="104"/>
      <c r="S911" s="104"/>
      <c r="T911" s="104"/>
      <c r="U911" s="104"/>
      <c r="V911" s="104"/>
      <c r="W911" s="104"/>
      <c r="X911" s="104"/>
      <c r="Y911" s="104"/>
      <c r="Z911" s="104"/>
    </row>
    <row r="912" spans="1:26" ht="15.75" customHeight="1">
      <c r="A912" s="104"/>
      <c r="B912" s="104"/>
      <c r="C912" s="193"/>
      <c r="D912" s="104"/>
      <c r="E912" s="105"/>
      <c r="F912" s="105"/>
      <c r="G912" s="105"/>
      <c r="H912" s="105"/>
      <c r="I912" s="104"/>
      <c r="J912" s="104"/>
      <c r="K912" s="106"/>
      <c r="L912" s="107"/>
      <c r="M912" s="104"/>
      <c r="N912" s="104"/>
      <c r="O912" s="104"/>
      <c r="P912" s="104"/>
      <c r="Q912" s="104"/>
      <c r="R912" s="104"/>
      <c r="S912" s="104"/>
      <c r="T912" s="104"/>
      <c r="U912" s="104"/>
      <c r="V912" s="104"/>
      <c r="W912" s="104"/>
      <c r="X912" s="104"/>
      <c r="Y912" s="104"/>
      <c r="Z912" s="104"/>
    </row>
    <row r="913" spans="1:26" ht="15.75" customHeight="1">
      <c r="A913" s="104"/>
      <c r="B913" s="104"/>
      <c r="C913" s="193"/>
      <c r="D913" s="104"/>
      <c r="E913" s="105"/>
      <c r="F913" s="105"/>
      <c r="G913" s="105"/>
      <c r="H913" s="105"/>
      <c r="I913" s="104"/>
      <c r="J913" s="104"/>
      <c r="K913" s="106"/>
      <c r="L913" s="107"/>
      <c r="M913" s="104"/>
      <c r="N913" s="104"/>
      <c r="O913" s="104"/>
      <c r="P913" s="104"/>
      <c r="Q913" s="104"/>
      <c r="R913" s="104"/>
      <c r="S913" s="104"/>
      <c r="T913" s="104"/>
      <c r="U913" s="104"/>
      <c r="V913" s="104"/>
      <c r="W913" s="104"/>
      <c r="X913" s="104"/>
      <c r="Y913" s="104"/>
      <c r="Z913" s="104"/>
    </row>
    <row r="914" spans="1:26" ht="15.75" customHeight="1">
      <c r="A914" s="104"/>
      <c r="B914" s="104"/>
      <c r="C914" s="193"/>
      <c r="D914" s="104"/>
      <c r="E914" s="105"/>
      <c r="F914" s="105"/>
      <c r="G914" s="105"/>
      <c r="H914" s="105"/>
      <c r="I914" s="104"/>
      <c r="J914" s="104"/>
      <c r="K914" s="106"/>
      <c r="L914" s="107"/>
      <c r="M914" s="104"/>
      <c r="N914" s="104"/>
      <c r="O914" s="104"/>
      <c r="P914" s="104"/>
      <c r="Q914" s="104"/>
      <c r="R914" s="104"/>
      <c r="S914" s="104"/>
      <c r="T914" s="104"/>
      <c r="U914" s="104"/>
      <c r="V914" s="104"/>
      <c r="W914" s="104"/>
      <c r="X914" s="104"/>
      <c r="Y914" s="104"/>
      <c r="Z914" s="104"/>
    </row>
    <row r="915" spans="1:26" ht="15.75" customHeight="1">
      <c r="A915" s="104"/>
      <c r="B915" s="104"/>
      <c r="C915" s="193"/>
      <c r="D915" s="104"/>
      <c r="E915" s="105"/>
      <c r="F915" s="105"/>
      <c r="G915" s="105"/>
      <c r="H915" s="105"/>
      <c r="I915" s="104"/>
      <c r="J915" s="104"/>
      <c r="K915" s="106"/>
      <c r="L915" s="107"/>
      <c r="M915" s="104"/>
      <c r="N915" s="104"/>
      <c r="O915" s="104"/>
      <c r="P915" s="104"/>
      <c r="Q915" s="104"/>
      <c r="R915" s="104"/>
      <c r="S915" s="104"/>
      <c r="T915" s="104"/>
      <c r="U915" s="104"/>
      <c r="V915" s="104"/>
      <c r="W915" s="104"/>
      <c r="X915" s="104"/>
      <c r="Y915" s="104"/>
      <c r="Z915" s="104"/>
    </row>
    <row r="916" spans="1:26" ht="15.75" customHeight="1">
      <c r="A916" s="104"/>
      <c r="B916" s="104"/>
      <c r="C916" s="193"/>
      <c r="D916" s="104"/>
      <c r="E916" s="105"/>
      <c r="F916" s="105"/>
      <c r="G916" s="105"/>
      <c r="H916" s="105"/>
      <c r="I916" s="104"/>
      <c r="J916" s="104"/>
      <c r="K916" s="106"/>
      <c r="L916" s="107"/>
      <c r="M916" s="104"/>
      <c r="N916" s="104"/>
      <c r="O916" s="104"/>
      <c r="P916" s="104"/>
      <c r="Q916" s="104"/>
      <c r="R916" s="104"/>
      <c r="S916" s="104"/>
      <c r="T916" s="104"/>
      <c r="U916" s="104"/>
      <c r="V916" s="104"/>
      <c r="W916" s="104"/>
      <c r="X916" s="104"/>
      <c r="Y916" s="104"/>
      <c r="Z916" s="104"/>
    </row>
    <row r="917" spans="1:26" ht="15.75" customHeight="1">
      <c r="A917" s="104"/>
      <c r="B917" s="104"/>
      <c r="C917" s="193"/>
      <c r="D917" s="104"/>
      <c r="E917" s="105"/>
      <c r="F917" s="105"/>
      <c r="G917" s="105"/>
      <c r="H917" s="105"/>
      <c r="I917" s="104"/>
      <c r="J917" s="104"/>
      <c r="K917" s="106"/>
      <c r="L917" s="107"/>
      <c r="M917" s="104"/>
      <c r="N917" s="104"/>
      <c r="O917" s="104"/>
      <c r="P917" s="104"/>
      <c r="Q917" s="104"/>
      <c r="R917" s="104"/>
      <c r="S917" s="104"/>
      <c r="T917" s="104"/>
      <c r="U917" s="104"/>
      <c r="V917" s="104"/>
      <c r="W917" s="104"/>
      <c r="X917" s="104"/>
      <c r="Y917" s="104"/>
      <c r="Z917" s="104"/>
    </row>
    <row r="918" spans="1:26" ht="15.75" customHeight="1">
      <c r="A918" s="104"/>
      <c r="B918" s="104"/>
      <c r="C918" s="193"/>
      <c r="D918" s="104"/>
      <c r="E918" s="105"/>
      <c r="F918" s="105"/>
      <c r="G918" s="105"/>
      <c r="H918" s="105"/>
      <c r="I918" s="104"/>
      <c r="J918" s="104"/>
      <c r="K918" s="106"/>
      <c r="L918" s="107"/>
      <c r="M918" s="104"/>
      <c r="N918" s="104"/>
      <c r="O918" s="104"/>
      <c r="P918" s="104"/>
      <c r="Q918" s="104"/>
      <c r="R918" s="104"/>
      <c r="S918" s="104"/>
      <c r="T918" s="104"/>
      <c r="U918" s="104"/>
      <c r="V918" s="104"/>
      <c r="W918" s="104"/>
      <c r="X918" s="104"/>
      <c r="Y918" s="104"/>
      <c r="Z918" s="104"/>
    </row>
    <row r="919" spans="1:26" ht="15.75" customHeight="1">
      <c r="A919" s="104"/>
      <c r="B919" s="104"/>
      <c r="C919" s="193"/>
      <c r="D919" s="104"/>
      <c r="E919" s="105"/>
      <c r="F919" s="105"/>
      <c r="G919" s="105"/>
      <c r="H919" s="105"/>
      <c r="I919" s="104"/>
      <c r="J919" s="104"/>
      <c r="K919" s="106"/>
      <c r="L919" s="107"/>
      <c r="M919" s="104"/>
      <c r="N919" s="104"/>
      <c r="O919" s="104"/>
      <c r="P919" s="104"/>
      <c r="Q919" s="104"/>
      <c r="R919" s="104"/>
      <c r="S919" s="104"/>
      <c r="T919" s="104"/>
      <c r="U919" s="104"/>
      <c r="V919" s="104"/>
      <c r="W919" s="104"/>
      <c r="X919" s="104"/>
      <c r="Y919" s="104"/>
      <c r="Z919" s="104"/>
    </row>
    <row r="920" spans="1:26" ht="15.75" customHeight="1">
      <c r="A920" s="104"/>
      <c r="B920" s="104"/>
      <c r="C920" s="193"/>
      <c r="D920" s="104"/>
      <c r="E920" s="105"/>
      <c r="F920" s="105"/>
      <c r="G920" s="105"/>
      <c r="H920" s="105"/>
      <c r="I920" s="104"/>
      <c r="J920" s="104"/>
      <c r="K920" s="106"/>
      <c r="L920" s="107"/>
      <c r="M920" s="104"/>
      <c r="N920" s="104"/>
      <c r="O920" s="104"/>
      <c r="P920" s="104"/>
      <c r="Q920" s="104"/>
      <c r="R920" s="104"/>
      <c r="S920" s="104"/>
      <c r="T920" s="104"/>
      <c r="U920" s="104"/>
      <c r="V920" s="104"/>
      <c r="W920" s="104"/>
      <c r="X920" s="104"/>
      <c r="Y920" s="104"/>
      <c r="Z920" s="104"/>
    </row>
    <row r="921" spans="1:26" ht="15.75" customHeight="1">
      <c r="A921" s="104"/>
      <c r="B921" s="104"/>
      <c r="C921" s="193"/>
      <c r="D921" s="104"/>
      <c r="E921" s="105"/>
      <c r="F921" s="105"/>
      <c r="G921" s="105"/>
      <c r="H921" s="105"/>
      <c r="I921" s="104"/>
      <c r="J921" s="104"/>
      <c r="K921" s="106"/>
      <c r="L921" s="107"/>
      <c r="M921" s="104"/>
      <c r="N921" s="104"/>
      <c r="O921" s="104"/>
      <c r="P921" s="104"/>
      <c r="Q921" s="104"/>
      <c r="R921" s="104"/>
      <c r="S921" s="104"/>
      <c r="T921" s="104"/>
      <c r="U921" s="104"/>
      <c r="V921" s="104"/>
      <c r="W921" s="104"/>
      <c r="X921" s="104"/>
      <c r="Y921" s="104"/>
      <c r="Z921" s="104"/>
    </row>
    <row r="922" spans="1:26" ht="15.75" customHeight="1">
      <c r="A922" s="104"/>
      <c r="B922" s="104"/>
      <c r="C922" s="193"/>
      <c r="D922" s="104"/>
      <c r="E922" s="105"/>
      <c r="F922" s="105"/>
      <c r="G922" s="105"/>
      <c r="H922" s="105"/>
      <c r="I922" s="104"/>
      <c r="J922" s="104"/>
      <c r="K922" s="106"/>
      <c r="L922" s="107"/>
      <c r="M922" s="104"/>
      <c r="N922" s="104"/>
      <c r="O922" s="104"/>
      <c r="P922" s="104"/>
      <c r="Q922" s="104"/>
      <c r="R922" s="104"/>
      <c r="S922" s="104"/>
      <c r="T922" s="104"/>
      <c r="U922" s="104"/>
      <c r="V922" s="104"/>
      <c r="W922" s="104"/>
      <c r="X922" s="104"/>
      <c r="Y922" s="104"/>
      <c r="Z922" s="104"/>
    </row>
    <row r="923" spans="1:26" ht="15.75" customHeight="1">
      <c r="A923" s="104"/>
      <c r="B923" s="104"/>
      <c r="C923" s="193"/>
      <c r="D923" s="104"/>
      <c r="E923" s="105"/>
      <c r="F923" s="105"/>
      <c r="G923" s="105"/>
      <c r="H923" s="105"/>
      <c r="I923" s="104"/>
      <c r="J923" s="104"/>
      <c r="K923" s="106"/>
      <c r="L923" s="107"/>
      <c r="M923" s="104"/>
      <c r="N923" s="104"/>
      <c r="O923" s="104"/>
      <c r="P923" s="104"/>
      <c r="Q923" s="104"/>
      <c r="R923" s="104"/>
      <c r="S923" s="104"/>
      <c r="T923" s="104"/>
      <c r="U923" s="104"/>
      <c r="V923" s="104"/>
      <c r="W923" s="104"/>
      <c r="X923" s="104"/>
      <c r="Y923" s="104"/>
      <c r="Z923" s="104"/>
    </row>
    <row r="924" spans="1:26" ht="15.75" customHeight="1">
      <c r="A924" s="104"/>
      <c r="B924" s="104"/>
      <c r="C924" s="193"/>
      <c r="D924" s="104"/>
      <c r="E924" s="105"/>
      <c r="F924" s="105"/>
      <c r="G924" s="105"/>
      <c r="H924" s="105"/>
      <c r="I924" s="104"/>
      <c r="J924" s="104"/>
      <c r="K924" s="106"/>
      <c r="L924" s="107"/>
      <c r="M924" s="104"/>
      <c r="N924" s="104"/>
      <c r="O924" s="104"/>
      <c r="P924" s="104"/>
      <c r="Q924" s="104"/>
      <c r="R924" s="104"/>
      <c r="S924" s="104"/>
      <c r="T924" s="104"/>
      <c r="U924" s="104"/>
      <c r="V924" s="104"/>
      <c r="W924" s="104"/>
      <c r="X924" s="104"/>
      <c r="Y924" s="104"/>
      <c r="Z924" s="104"/>
    </row>
    <row r="925" spans="1:26" ht="15.75" customHeight="1">
      <c r="A925" s="104"/>
      <c r="B925" s="104"/>
      <c r="C925" s="193"/>
      <c r="D925" s="104"/>
      <c r="E925" s="105"/>
      <c r="F925" s="105"/>
      <c r="G925" s="105"/>
      <c r="H925" s="105"/>
      <c r="I925" s="104"/>
      <c r="J925" s="104"/>
      <c r="K925" s="106"/>
      <c r="L925" s="107"/>
      <c r="M925" s="104"/>
      <c r="N925" s="104"/>
      <c r="O925" s="104"/>
      <c r="P925" s="104"/>
      <c r="Q925" s="104"/>
      <c r="R925" s="104"/>
      <c r="S925" s="104"/>
      <c r="T925" s="104"/>
      <c r="U925" s="104"/>
      <c r="V925" s="104"/>
      <c r="W925" s="104"/>
      <c r="X925" s="104"/>
      <c r="Y925" s="104"/>
      <c r="Z925" s="104"/>
    </row>
    <row r="926" spans="1:26" ht="15.75" customHeight="1">
      <c r="A926" s="104"/>
      <c r="B926" s="104"/>
      <c r="C926" s="193"/>
      <c r="D926" s="104"/>
      <c r="E926" s="105"/>
      <c r="F926" s="105"/>
      <c r="G926" s="105"/>
      <c r="H926" s="105"/>
      <c r="I926" s="104"/>
      <c r="J926" s="104"/>
      <c r="K926" s="106"/>
      <c r="L926" s="107"/>
      <c r="M926" s="104"/>
      <c r="N926" s="104"/>
      <c r="O926" s="104"/>
      <c r="P926" s="104"/>
      <c r="Q926" s="104"/>
      <c r="R926" s="104"/>
      <c r="S926" s="104"/>
      <c r="T926" s="104"/>
      <c r="U926" s="104"/>
      <c r="V926" s="104"/>
      <c r="W926" s="104"/>
      <c r="X926" s="104"/>
      <c r="Y926" s="104"/>
      <c r="Z926" s="104"/>
    </row>
    <row r="927" spans="1:26" ht="15.75" customHeight="1">
      <c r="A927" s="104"/>
      <c r="B927" s="104"/>
      <c r="C927" s="193"/>
      <c r="D927" s="104"/>
      <c r="E927" s="105"/>
      <c r="F927" s="105"/>
      <c r="G927" s="105"/>
      <c r="H927" s="105"/>
      <c r="I927" s="104"/>
      <c r="J927" s="104"/>
      <c r="K927" s="106"/>
      <c r="L927" s="107"/>
      <c r="M927" s="104"/>
      <c r="N927" s="104"/>
      <c r="O927" s="104"/>
      <c r="P927" s="104"/>
      <c r="Q927" s="104"/>
      <c r="R927" s="104"/>
      <c r="S927" s="104"/>
      <c r="T927" s="104"/>
      <c r="U927" s="104"/>
      <c r="V927" s="104"/>
      <c r="W927" s="104"/>
      <c r="X927" s="104"/>
      <c r="Y927" s="104"/>
      <c r="Z927" s="104"/>
    </row>
    <row r="928" spans="1:26" ht="15.75" customHeight="1">
      <c r="A928" s="104"/>
      <c r="B928" s="104"/>
      <c r="C928" s="193"/>
      <c r="D928" s="104"/>
      <c r="E928" s="105"/>
      <c r="F928" s="105"/>
      <c r="G928" s="105"/>
      <c r="H928" s="105"/>
      <c r="I928" s="104"/>
      <c r="J928" s="104"/>
      <c r="K928" s="106"/>
      <c r="L928" s="107"/>
      <c r="M928" s="104"/>
      <c r="N928" s="104"/>
      <c r="O928" s="104"/>
      <c r="P928" s="104"/>
      <c r="Q928" s="104"/>
      <c r="R928" s="104"/>
      <c r="S928" s="104"/>
      <c r="T928" s="104"/>
      <c r="U928" s="104"/>
      <c r="V928" s="104"/>
      <c r="W928" s="104"/>
      <c r="X928" s="104"/>
      <c r="Y928" s="104"/>
      <c r="Z928" s="104"/>
    </row>
    <row r="929" spans="1:26" ht="15.75" customHeight="1">
      <c r="A929" s="104"/>
      <c r="B929" s="104"/>
      <c r="C929" s="193"/>
      <c r="D929" s="104"/>
      <c r="E929" s="105"/>
      <c r="F929" s="105"/>
      <c r="G929" s="105"/>
      <c r="H929" s="105"/>
      <c r="I929" s="104"/>
      <c r="J929" s="104"/>
      <c r="K929" s="106"/>
      <c r="L929" s="107"/>
      <c r="M929" s="104"/>
      <c r="N929" s="104"/>
      <c r="O929" s="104"/>
      <c r="P929" s="104"/>
      <c r="Q929" s="104"/>
      <c r="R929" s="104"/>
      <c r="S929" s="104"/>
      <c r="T929" s="104"/>
      <c r="U929" s="104"/>
      <c r="V929" s="104"/>
      <c r="W929" s="104"/>
      <c r="X929" s="104"/>
      <c r="Y929" s="104"/>
      <c r="Z929" s="104"/>
    </row>
    <row r="930" spans="1:26" ht="15.75" customHeight="1">
      <c r="A930" s="104"/>
      <c r="B930" s="104"/>
      <c r="C930" s="193"/>
      <c r="D930" s="104"/>
      <c r="E930" s="105"/>
      <c r="F930" s="105"/>
      <c r="G930" s="105"/>
      <c r="H930" s="105"/>
      <c r="I930" s="104"/>
      <c r="J930" s="104"/>
      <c r="K930" s="106"/>
      <c r="L930" s="107"/>
      <c r="M930" s="104"/>
      <c r="N930" s="104"/>
      <c r="O930" s="104"/>
      <c r="P930" s="104"/>
      <c r="Q930" s="104"/>
      <c r="R930" s="104"/>
      <c r="S930" s="104"/>
      <c r="T930" s="104"/>
      <c r="U930" s="104"/>
      <c r="V930" s="104"/>
      <c r="W930" s="104"/>
      <c r="X930" s="104"/>
      <c r="Y930" s="104"/>
      <c r="Z930" s="104"/>
    </row>
    <row r="931" spans="1:26" ht="15.75" customHeight="1">
      <c r="A931" s="104"/>
      <c r="B931" s="104"/>
      <c r="C931" s="193"/>
      <c r="D931" s="104"/>
      <c r="E931" s="105"/>
      <c r="F931" s="105"/>
      <c r="G931" s="105"/>
      <c r="H931" s="105"/>
      <c r="I931" s="104"/>
      <c r="J931" s="104"/>
      <c r="K931" s="106"/>
      <c r="L931" s="107"/>
      <c r="M931" s="104"/>
      <c r="N931" s="104"/>
      <c r="O931" s="104"/>
      <c r="P931" s="104"/>
      <c r="Q931" s="104"/>
      <c r="R931" s="104"/>
      <c r="S931" s="104"/>
      <c r="T931" s="104"/>
      <c r="U931" s="104"/>
      <c r="V931" s="104"/>
      <c r="W931" s="104"/>
      <c r="X931" s="104"/>
      <c r="Y931" s="104"/>
      <c r="Z931" s="104"/>
    </row>
    <row r="932" spans="1:26" ht="15.75" customHeight="1">
      <c r="A932" s="104"/>
      <c r="B932" s="104"/>
      <c r="C932" s="193"/>
      <c r="D932" s="104"/>
      <c r="E932" s="105"/>
      <c r="F932" s="105"/>
      <c r="G932" s="105"/>
      <c r="H932" s="105"/>
      <c r="I932" s="104"/>
      <c r="J932" s="104"/>
      <c r="K932" s="106"/>
      <c r="L932" s="107"/>
      <c r="M932" s="104"/>
      <c r="N932" s="104"/>
      <c r="O932" s="104"/>
      <c r="P932" s="104"/>
      <c r="Q932" s="104"/>
      <c r="R932" s="104"/>
      <c r="S932" s="104"/>
      <c r="T932" s="104"/>
      <c r="U932" s="104"/>
      <c r="V932" s="104"/>
      <c r="W932" s="104"/>
      <c r="X932" s="104"/>
      <c r="Y932" s="104"/>
      <c r="Z932" s="104"/>
    </row>
    <row r="933" spans="1:26" ht="15.75" customHeight="1">
      <c r="A933" s="104"/>
      <c r="B933" s="104"/>
      <c r="C933" s="193"/>
      <c r="D933" s="104"/>
      <c r="E933" s="105"/>
      <c r="F933" s="105"/>
      <c r="G933" s="105"/>
      <c r="H933" s="105"/>
      <c r="I933" s="104"/>
      <c r="J933" s="104"/>
      <c r="K933" s="106"/>
      <c r="L933" s="107"/>
      <c r="M933" s="104"/>
      <c r="N933" s="104"/>
      <c r="O933" s="104"/>
      <c r="P933" s="104"/>
      <c r="Q933" s="104"/>
      <c r="R933" s="104"/>
      <c r="S933" s="104"/>
      <c r="T933" s="104"/>
      <c r="U933" s="104"/>
      <c r="V933" s="104"/>
      <c r="W933" s="104"/>
      <c r="X933" s="104"/>
      <c r="Y933" s="104"/>
      <c r="Z933" s="104"/>
    </row>
    <row r="934" spans="1:26" ht="15.75" customHeight="1">
      <c r="A934" s="104"/>
      <c r="B934" s="104"/>
      <c r="C934" s="193"/>
      <c r="D934" s="104"/>
      <c r="E934" s="105"/>
      <c r="F934" s="105"/>
      <c r="G934" s="105"/>
      <c r="H934" s="105"/>
      <c r="I934" s="104"/>
      <c r="J934" s="104"/>
      <c r="K934" s="106"/>
      <c r="L934" s="107"/>
      <c r="M934" s="104"/>
      <c r="N934" s="104"/>
      <c r="O934" s="104"/>
      <c r="P934" s="104"/>
      <c r="Q934" s="104"/>
      <c r="R934" s="104"/>
      <c r="S934" s="104"/>
      <c r="T934" s="104"/>
      <c r="U934" s="104"/>
      <c r="V934" s="104"/>
      <c r="W934" s="104"/>
      <c r="X934" s="104"/>
      <c r="Y934" s="104"/>
      <c r="Z934" s="104"/>
    </row>
    <row r="935" spans="1:26" ht="15.75" customHeight="1">
      <c r="A935" s="104"/>
      <c r="B935" s="104"/>
      <c r="C935" s="193"/>
      <c r="D935" s="104"/>
      <c r="E935" s="105"/>
      <c r="F935" s="105"/>
      <c r="G935" s="105"/>
      <c r="H935" s="105"/>
      <c r="I935" s="104"/>
      <c r="J935" s="104"/>
      <c r="K935" s="106"/>
      <c r="L935" s="107"/>
      <c r="M935" s="104"/>
      <c r="N935" s="104"/>
      <c r="O935" s="104"/>
      <c r="P935" s="104"/>
      <c r="Q935" s="104"/>
      <c r="R935" s="104"/>
      <c r="S935" s="104"/>
      <c r="T935" s="104"/>
      <c r="U935" s="104"/>
      <c r="V935" s="104"/>
      <c r="W935" s="104"/>
      <c r="X935" s="104"/>
      <c r="Y935" s="104"/>
      <c r="Z935" s="104"/>
    </row>
    <row r="936" spans="1:26" ht="15.75" customHeight="1">
      <c r="A936" s="104"/>
      <c r="B936" s="104"/>
      <c r="C936" s="193"/>
      <c r="D936" s="104"/>
      <c r="E936" s="105"/>
      <c r="F936" s="105"/>
      <c r="G936" s="105"/>
      <c r="H936" s="105"/>
      <c r="I936" s="104"/>
      <c r="J936" s="104"/>
      <c r="K936" s="106"/>
      <c r="L936" s="107"/>
      <c r="M936" s="104"/>
      <c r="N936" s="104"/>
      <c r="O936" s="104"/>
      <c r="P936" s="104"/>
      <c r="Q936" s="104"/>
      <c r="R936" s="104"/>
      <c r="S936" s="104"/>
      <c r="T936" s="104"/>
      <c r="U936" s="104"/>
      <c r="V936" s="104"/>
      <c r="W936" s="104"/>
      <c r="X936" s="104"/>
      <c r="Y936" s="104"/>
      <c r="Z936" s="104"/>
    </row>
    <row r="937" spans="1:26" ht="15.75" customHeight="1">
      <c r="A937" s="104"/>
      <c r="B937" s="104"/>
      <c r="C937" s="193"/>
      <c r="D937" s="104"/>
      <c r="E937" s="105"/>
      <c r="F937" s="105"/>
      <c r="G937" s="105"/>
      <c r="H937" s="105"/>
      <c r="I937" s="104"/>
      <c r="J937" s="104"/>
      <c r="K937" s="106"/>
      <c r="L937" s="107"/>
      <c r="M937" s="104"/>
      <c r="N937" s="104"/>
      <c r="O937" s="104"/>
      <c r="P937" s="104"/>
      <c r="Q937" s="104"/>
      <c r="R937" s="104"/>
      <c r="S937" s="104"/>
      <c r="T937" s="104"/>
      <c r="U937" s="104"/>
      <c r="V937" s="104"/>
      <c r="W937" s="104"/>
      <c r="X937" s="104"/>
      <c r="Y937" s="104"/>
      <c r="Z937" s="104"/>
    </row>
    <row r="938" spans="1:26" ht="15.75" customHeight="1">
      <c r="A938" s="104"/>
      <c r="B938" s="104"/>
      <c r="C938" s="193"/>
      <c r="D938" s="104"/>
      <c r="E938" s="105"/>
      <c r="F938" s="105"/>
      <c r="G938" s="105"/>
      <c r="H938" s="105"/>
      <c r="I938" s="104"/>
      <c r="J938" s="104"/>
      <c r="K938" s="106"/>
      <c r="L938" s="107"/>
      <c r="M938" s="104"/>
      <c r="N938" s="104"/>
      <c r="O938" s="104"/>
      <c r="P938" s="104"/>
      <c r="Q938" s="104"/>
      <c r="R938" s="104"/>
      <c r="S938" s="104"/>
      <c r="T938" s="104"/>
      <c r="U938" s="104"/>
      <c r="V938" s="104"/>
      <c r="W938" s="104"/>
      <c r="X938" s="104"/>
      <c r="Y938" s="104"/>
      <c r="Z938" s="104"/>
    </row>
    <row r="939" spans="1:26" ht="15.75" customHeight="1">
      <c r="A939" s="104"/>
      <c r="B939" s="104"/>
      <c r="C939" s="193"/>
      <c r="D939" s="104"/>
      <c r="E939" s="105"/>
      <c r="F939" s="105"/>
      <c r="G939" s="105"/>
      <c r="H939" s="105"/>
      <c r="I939" s="104"/>
      <c r="J939" s="104"/>
      <c r="K939" s="106"/>
      <c r="L939" s="107"/>
      <c r="M939" s="104"/>
      <c r="N939" s="104"/>
      <c r="O939" s="104"/>
      <c r="P939" s="104"/>
      <c r="Q939" s="104"/>
      <c r="R939" s="104"/>
      <c r="S939" s="104"/>
      <c r="T939" s="104"/>
      <c r="U939" s="104"/>
      <c r="V939" s="104"/>
      <c r="W939" s="104"/>
      <c r="X939" s="104"/>
      <c r="Y939" s="104"/>
      <c r="Z939" s="104"/>
    </row>
    <row r="940" spans="1:26" ht="15.75" customHeight="1">
      <c r="A940" s="104"/>
      <c r="B940" s="104"/>
      <c r="C940" s="193"/>
      <c r="D940" s="104"/>
      <c r="E940" s="105"/>
      <c r="F940" s="105"/>
      <c r="G940" s="105"/>
      <c r="H940" s="105"/>
      <c r="I940" s="104"/>
      <c r="J940" s="104"/>
      <c r="K940" s="106"/>
      <c r="L940" s="107"/>
      <c r="M940" s="104"/>
      <c r="N940" s="104"/>
      <c r="O940" s="104"/>
      <c r="P940" s="104"/>
      <c r="Q940" s="104"/>
      <c r="R940" s="104"/>
      <c r="S940" s="104"/>
      <c r="T940" s="104"/>
      <c r="U940" s="104"/>
      <c r="V940" s="104"/>
      <c r="W940" s="104"/>
      <c r="X940" s="104"/>
      <c r="Y940" s="104"/>
      <c r="Z940" s="104"/>
    </row>
    <row r="941" spans="1:26" ht="15.75" customHeight="1">
      <c r="A941" s="104"/>
      <c r="B941" s="104"/>
      <c r="C941" s="193"/>
      <c r="D941" s="104"/>
      <c r="E941" s="105"/>
      <c r="F941" s="105"/>
      <c r="G941" s="105"/>
      <c r="H941" s="105"/>
      <c r="I941" s="104"/>
      <c r="J941" s="104"/>
      <c r="K941" s="106"/>
      <c r="L941" s="107"/>
      <c r="M941" s="104"/>
      <c r="N941" s="104"/>
      <c r="O941" s="104"/>
      <c r="P941" s="104"/>
      <c r="Q941" s="104"/>
      <c r="R941" s="104"/>
      <c r="S941" s="104"/>
      <c r="T941" s="104"/>
      <c r="U941" s="104"/>
      <c r="V941" s="104"/>
      <c r="W941" s="104"/>
      <c r="X941" s="104"/>
      <c r="Y941" s="104"/>
      <c r="Z941" s="104"/>
    </row>
    <row r="942" spans="1:26" ht="15.75" customHeight="1">
      <c r="A942" s="104"/>
      <c r="B942" s="104"/>
      <c r="C942" s="193"/>
      <c r="D942" s="104"/>
      <c r="E942" s="105"/>
      <c r="F942" s="105"/>
      <c r="G942" s="105"/>
      <c r="H942" s="105"/>
      <c r="I942" s="104"/>
      <c r="J942" s="104"/>
      <c r="K942" s="106"/>
      <c r="L942" s="107"/>
      <c r="M942" s="104"/>
      <c r="N942" s="104"/>
      <c r="O942" s="104"/>
      <c r="P942" s="104"/>
      <c r="Q942" s="104"/>
      <c r="R942" s="104"/>
      <c r="S942" s="104"/>
      <c r="T942" s="104"/>
      <c r="U942" s="104"/>
      <c r="V942" s="104"/>
      <c r="W942" s="104"/>
      <c r="X942" s="104"/>
      <c r="Y942" s="104"/>
      <c r="Z942" s="104"/>
    </row>
    <row r="943" spans="1:26" ht="15.75" customHeight="1">
      <c r="A943" s="104"/>
      <c r="B943" s="104"/>
      <c r="C943" s="193"/>
      <c r="D943" s="104"/>
      <c r="E943" s="105"/>
      <c r="F943" s="105"/>
      <c r="G943" s="105"/>
      <c r="H943" s="105"/>
      <c r="I943" s="104"/>
      <c r="J943" s="104"/>
      <c r="K943" s="106"/>
      <c r="L943" s="107"/>
      <c r="M943" s="104"/>
      <c r="N943" s="104"/>
      <c r="O943" s="104"/>
      <c r="P943" s="104"/>
      <c r="Q943" s="104"/>
      <c r="R943" s="104"/>
      <c r="S943" s="104"/>
      <c r="T943" s="104"/>
      <c r="U943" s="104"/>
      <c r="V943" s="104"/>
      <c r="W943" s="104"/>
      <c r="X943" s="104"/>
      <c r="Y943" s="104"/>
      <c r="Z943" s="104"/>
    </row>
    <row r="944" spans="1:26" ht="15.75" customHeight="1">
      <c r="A944" s="104"/>
      <c r="B944" s="104"/>
      <c r="C944" s="193"/>
      <c r="D944" s="104"/>
      <c r="E944" s="105"/>
      <c r="F944" s="105"/>
      <c r="G944" s="105"/>
      <c r="H944" s="105"/>
      <c r="I944" s="104"/>
      <c r="J944" s="104"/>
      <c r="K944" s="106"/>
      <c r="L944" s="107"/>
      <c r="M944" s="104"/>
      <c r="N944" s="104"/>
      <c r="O944" s="104"/>
      <c r="P944" s="104"/>
      <c r="Q944" s="104"/>
      <c r="R944" s="104"/>
      <c r="S944" s="104"/>
      <c r="T944" s="104"/>
      <c r="U944" s="104"/>
      <c r="V944" s="104"/>
      <c r="W944" s="104"/>
      <c r="X944" s="104"/>
      <c r="Y944" s="104"/>
      <c r="Z944" s="104"/>
    </row>
    <row r="945" spans="1:26" ht="15.75" customHeight="1">
      <c r="A945" s="104"/>
      <c r="B945" s="104"/>
      <c r="C945" s="193"/>
      <c r="D945" s="104"/>
      <c r="E945" s="105"/>
      <c r="F945" s="105"/>
      <c r="G945" s="105"/>
      <c r="H945" s="105"/>
      <c r="I945" s="104"/>
      <c r="J945" s="104"/>
      <c r="K945" s="106"/>
      <c r="L945" s="107"/>
      <c r="M945" s="104"/>
      <c r="N945" s="104"/>
      <c r="O945" s="104"/>
      <c r="P945" s="104"/>
      <c r="Q945" s="104"/>
      <c r="R945" s="104"/>
      <c r="S945" s="104"/>
      <c r="T945" s="104"/>
      <c r="U945" s="104"/>
      <c r="V945" s="104"/>
      <c r="W945" s="104"/>
      <c r="X945" s="104"/>
      <c r="Y945" s="104"/>
      <c r="Z945" s="104"/>
    </row>
    <row r="946" spans="1:26" ht="15.75" customHeight="1">
      <c r="A946" s="104"/>
      <c r="B946" s="104"/>
      <c r="C946" s="193"/>
      <c r="D946" s="104"/>
      <c r="E946" s="105"/>
      <c r="F946" s="105"/>
      <c r="G946" s="105"/>
      <c r="H946" s="105"/>
      <c r="I946" s="104"/>
      <c r="J946" s="104"/>
      <c r="K946" s="106"/>
      <c r="L946" s="107"/>
      <c r="M946" s="104"/>
      <c r="N946" s="104"/>
      <c r="O946" s="104"/>
      <c r="P946" s="104"/>
      <c r="Q946" s="104"/>
      <c r="R946" s="104"/>
      <c r="S946" s="104"/>
      <c r="T946" s="104"/>
      <c r="U946" s="104"/>
      <c r="V946" s="104"/>
      <c r="W946" s="104"/>
      <c r="X946" s="104"/>
      <c r="Y946" s="104"/>
      <c r="Z946" s="104"/>
    </row>
    <row r="947" spans="1:26" ht="15.75" customHeight="1">
      <c r="A947" s="104"/>
      <c r="B947" s="104"/>
      <c r="C947" s="193"/>
      <c r="D947" s="104"/>
      <c r="E947" s="105"/>
      <c r="F947" s="105"/>
      <c r="G947" s="105"/>
      <c r="H947" s="105"/>
      <c r="I947" s="104"/>
      <c r="J947" s="104"/>
      <c r="K947" s="106"/>
      <c r="L947" s="107"/>
      <c r="M947" s="104"/>
      <c r="N947" s="104"/>
      <c r="O947" s="104"/>
      <c r="P947" s="104"/>
      <c r="Q947" s="104"/>
      <c r="R947" s="104"/>
      <c r="S947" s="104"/>
      <c r="T947" s="104"/>
      <c r="U947" s="104"/>
      <c r="V947" s="104"/>
      <c r="W947" s="104"/>
      <c r="X947" s="104"/>
      <c r="Y947" s="104"/>
      <c r="Z947" s="104"/>
    </row>
    <row r="948" spans="1:26" ht="15.75" customHeight="1">
      <c r="A948" s="104"/>
      <c r="B948" s="104"/>
      <c r="C948" s="193"/>
      <c r="D948" s="104"/>
      <c r="E948" s="105"/>
      <c r="F948" s="105"/>
      <c r="G948" s="105"/>
      <c r="H948" s="105"/>
      <c r="I948" s="104"/>
      <c r="J948" s="104"/>
      <c r="K948" s="106"/>
      <c r="L948" s="107"/>
      <c r="M948" s="104"/>
      <c r="N948" s="104"/>
      <c r="O948" s="104"/>
      <c r="P948" s="104"/>
      <c r="Q948" s="104"/>
      <c r="R948" s="104"/>
      <c r="S948" s="104"/>
      <c r="T948" s="104"/>
      <c r="U948" s="104"/>
      <c r="V948" s="104"/>
      <c r="W948" s="104"/>
      <c r="X948" s="104"/>
      <c r="Y948" s="104"/>
      <c r="Z948" s="104"/>
    </row>
    <row r="949" spans="1:26" ht="15.75" customHeight="1">
      <c r="A949" s="104"/>
      <c r="B949" s="104"/>
      <c r="C949" s="193"/>
      <c r="D949" s="104"/>
      <c r="E949" s="105"/>
      <c r="F949" s="105"/>
      <c r="G949" s="105"/>
      <c r="H949" s="105"/>
      <c r="I949" s="104"/>
      <c r="J949" s="104"/>
      <c r="K949" s="106"/>
      <c r="L949" s="107"/>
      <c r="M949" s="104"/>
      <c r="N949" s="104"/>
      <c r="O949" s="104"/>
      <c r="P949" s="104"/>
      <c r="Q949" s="104"/>
      <c r="R949" s="104"/>
      <c r="S949" s="104"/>
      <c r="T949" s="104"/>
      <c r="U949" s="104"/>
      <c r="V949" s="104"/>
      <c r="W949" s="104"/>
      <c r="X949" s="104"/>
      <c r="Y949" s="104"/>
      <c r="Z949" s="104"/>
    </row>
    <row r="950" spans="1:26" ht="15.75" customHeight="1">
      <c r="A950" s="104"/>
      <c r="B950" s="104"/>
      <c r="C950" s="193"/>
      <c r="D950" s="104"/>
      <c r="E950" s="105"/>
      <c r="F950" s="105"/>
      <c r="G950" s="105"/>
      <c r="H950" s="105"/>
      <c r="I950" s="104"/>
      <c r="J950" s="104"/>
      <c r="K950" s="106"/>
      <c r="L950" s="107"/>
      <c r="M950" s="104"/>
      <c r="N950" s="104"/>
      <c r="O950" s="104"/>
      <c r="P950" s="104"/>
      <c r="Q950" s="104"/>
      <c r="R950" s="104"/>
      <c r="S950" s="104"/>
      <c r="T950" s="104"/>
      <c r="U950" s="104"/>
      <c r="V950" s="104"/>
      <c r="W950" s="104"/>
      <c r="X950" s="104"/>
      <c r="Y950" s="104"/>
      <c r="Z950" s="104"/>
    </row>
    <row r="951" spans="1:26" ht="15.75" customHeight="1">
      <c r="A951" s="104"/>
      <c r="B951" s="104"/>
      <c r="C951" s="193"/>
      <c r="D951" s="104"/>
      <c r="E951" s="105"/>
      <c r="F951" s="105"/>
      <c r="G951" s="105"/>
      <c r="H951" s="105"/>
      <c r="I951" s="104"/>
      <c r="J951" s="104"/>
      <c r="K951" s="106"/>
      <c r="L951" s="107"/>
      <c r="M951" s="104"/>
      <c r="N951" s="104"/>
      <c r="O951" s="104"/>
      <c r="P951" s="104"/>
      <c r="Q951" s="104"/>
      <c r="R951" s="104"/>
      <c r="S951" s="104"/>
      <c r="T951" s="104"/>
      <c r="U951" s="104"/>
      <c r="V951" s="104"/>
      <c r="W951" s="104"/>
      <c r="X951" s="104"/>
      <c r="Y951" s="104"/>
      <c r="Z951" s="104"/>
    </row>
    <row r="952" spans="1:26" ht="15.75" customHeight="1">
      <c r="A952" s="104"/>
      <c r="B952" s="104"/>
      <c r="C952" s="193"/>
      <c r="D952" s="104"/>
      <c r="E952" s="105"/>
      <c r="F952" s="105"/>
      <c r="G952" s="105"/>
      <c r="H952" s="105"/>
      <c r="I952" s="104"/>
      <c r="J952" s="104"/>
      <c r="K952" s="106"/>
      <c r="L952" s="107"/>
      <c r="M952" s="104"/>
      <c r="N952" s="104"/>
      <c r="O952" s="104"/>
      <c r="P952" s="104"/>
      <c r="Q952" s="104"/>
      <c r="R952" s="104"/>
      <c r="S952" s="104"/>
      <c r="T952" s="104"/>
      <c r="U952" s="104"/>
      <c r="V952" s="104"/>
      <c r="W952" s="104"/>
      <c r="X952" s="104"/>
      <c r="Y952" s="104"/>
      <c r="Z952" s="104"/>
    </row>
    <row r="953" spans="1:26" ht="15.75" customHeight="1">
      <c r="A953" s="104"/>
      <c r="B953" s="104"/>
      <c r="C953" s="193"/>
      <c r="D953" s="104"/>
      <c r="E953" s="105"/>
      <c r="F953" s="105"/>
      <c r="G953" s="105"/>
      <c r="H953" s="105"/>
      <c r="I953" s="104"/>
      <c r="J953" s="104"/>
      <c r="K953" s="106"/>
      <c r="L953" s="107"/>
      <c r="M953" s="104"/>
      <c r="N953" s="104"/>
      <c r="O953" s="104"/>
      <c r="P953" s="104"/>
      <c r="Q953" s="104"/>
      <c r="R953" s="104"/>
      <c r="S953" s="104"/>
      <c r="T953" s="104"/>
      <c r="U953" s="104"/>
      <c r="V953" s="104"/>
      <c r="W953" s="104"/>
      <c r="X953" s="104"/>
      <c r="Y953" s="104"/>
      <c r="Z953" s="104"/>
    </row>
    <row r="954" spans="1:26" ht="15.75" customHeight="1">
      <c r="A954" s="104"/>
      <c r="B954" s="104"/>
      <c r="C954" s="193"/>
      <c r="D954" s="104"/>
      <c r="E954" s="105"/>
      <c r="F954" s="105"/>
      <c r="G954" s="105"/>
      <c r="H954" s="105"/>
      <c r="I954" s="104"/>
      <c r="J954" s="104"/>
      <c r="K954" s="106"/>
      <c r="L954" s="107"/>
      <c r="M954" s="104"/>
      <c r="N954" s="104"/>
      <c r="O954" s="104"/>
      <c r="P954" s="104"/>
      <c r="Q954" s="104"/>
      <c r="R954" s="104"/>
      <c r="S954" s="104"/>
      <c r="T954" s="104"/>
      <c r="U954" s="104"/>
      <c r="V954" s="104"/>
      <c r="W954" s="104"/>
      <c r="X954" s="104"/>
      <c r="Y954" s="104"/>
      <c r="Z954" s="104"/>
    </row>
    <row r="955" spans="1:26" ht="15.75" customHeight="1">
      <c r="A955" s="104"/>
      <c r="B955" s="104"/>
      <c r="C955" s="193"/>
      <c r="D955" s="104"/>
      <c r="E955" s="105"/>
      <c r="F955" s="105"/>
      <c r="G955" s="105"/>
      <c r="H955" s="105"/>
      <c r="I955" s="104"/>
      <c r="J955" s="104"/>
      <c r="K955" s="106"/>
      <c r="L955" s="107"/>
      <c r="M955" s="104"/>
      <c r="N955" s="104"/>
      <c r="O955" s="104"/>
      <c r="P955" s="104"/>
      <c r="Q955" s="104"/>
      <c r="R955" s="104"/>
      <c r="S955" s="104"/>
      <c r="T955" s="104"/>
      <c r="U955" s="104"/>
      <c r="V955" s="104"/>
      <c r="W955" s="104"/>
      <c r="X955" s="104"/>
      <c r="Y955" s="104"/>
      <c r="Z955" s="104"/>
    </row>
    <row r="956" spans="1:26" ht="15.75" customHeight="1">
      <c r="A956" s="104"/>
      <c r="B956" s="104"/>
      <c r="C956" s="193"/>
      <c r="D956" s="104"/>
      <c r="E956" s="105"/>
      <c r="F956" s="105"/>
      <c r="G956" s="105"/>
      <c r="H956" s="105"/>
      <c r="I956" s="104"/>
      <c r="J956" s="104"/>
      <c r="K956" s="106"/>
      <c r="L956" s="107"/>
      <c r="M956" s="104"/>
      <c r="N956" s="104"/>
      <c r="O956" s="104"/>
      <c r="P956" s="104"/>
      <c r="Q956" s="104"/>
      <c r="R956" s="104"/>
      <c r="S956" s="104"/>
      <c r="T956" s="104"/>
      <c r="U956" s="104"/>
      <c r="V956" s="104"/>
      <c r="W956" s="104"/>
      <c r="X956" s="104"/>
      <c r="Y956" s="104"/>
      <c r="Z956" s="104"/>
    </row>
    <row r="957" spans="1:26" ht="15.75" customHeight="1">
      <c r="A957" s="104"/>
      <c r="B957" s="104"/>
      <c r="C957" s="193"/>
      <c r="D957" s="104"/>
      <c r="E957" s="105"/>
      <c r="F957" s="105"/>
      <c r="G957" s="105"/>
      <c r="H957" s="105"/>
      <c r="I957" s="104"/>
      <c r="J957" s="104"/>
      <c r="K957" s="106"/>
      <c r="L957" s="107"/>
      <c r="M957" s="104"/>
      <c r="N957" s="104"/>
      <c r="O957" s="104"/>
      <c r="P957" s="104"/>
      <c r="Q957" s="104"/>
      <c r="R957" s="104"/>
      <c r="S957" s="104"/>
      <c r="T957" s="104"/>
      <c r="U957" s="104"/>
      <c r="V957" s="104"/>
      <c r="W957" s="104"/>
      <c r="X957" s="104"/>
      <c r="Y957" s="104"/>
      <c r="Z957" s="104"/>
    </row>
    <row r="958" spans="1:26" ht="15.75" customHeight="1">
      <c r="A958" s="104"/>
      <c r="B958" s="104"/>
      <c r="C958" s="193"/>
      <c r="D958" s="104"/>
      <c r="E958" s="105"/>
      <c r="F958" s="105"/>
      <c r="G958" s="105"/>
      <c r="H958" s="105"/>
      <c r="I958" s="104"/>
      <c r="J958" s="104"/>
      <c r="K958" s="106"/>
      <c r="L958" s="107"/>
      <c r="M958" s="104"/>
      <c r="N958" s="104"/>
      <c r="O958" s="104"/>
      <c r="P958" s="104"/>
      <c r="Q958" s="104"/>
      <c r="R958" s="104"/>
      <c r="S958" s="104"/>
      <c r="T958" s="104"/>
      <c r="U958" s="104"/>
      <c r="V958" s="104"/>
      <c r="W958" s="104"/>
      <c r="X958" s="104"/>
      <c r="Y958" s="104"/>
      <c r="Z958" s="104"/>
    </row>
    <row r="959" spans="1:26" ht="15.75" customHeight="1">
      <c r="A959" s="104"/>
      <c r="B959" s="104"/>
      <c r="C959" s="193"/>
      <c r="D959" s="104"/>
      <c r="E959" s="105"/>
      <c r="F959" s="105"/>
      <c r="G959" s="105"/>
      <c r="H959" s="105"/>
      <c r="I959" s="104"/>
      <c r="J959" s="104"/>
      <c r="K959" s="106"/>
      <c r="L959" s="107"/>
      <c r="M959" s="104"/>
      <c r="N959" s="104"/>
      <c r="O959" s="104"/>
      <c r="P959" s="104"/>
      <c r="Q959" s="104"/>
      <c r="R959" s="104"/>
      <c r="S959" s="104"/>
      <c r="T959" s="104"/>
      <c r="U959" s="104"/>
      <c r="V959" s="104"/>
      <c r="W959" s="104"/>
      <c r="X959" s="104"/>
      <c r="Y959" s="104"/>
      <c r="Z959" s="104"/>
    </row>
    <row r="960" spans="1:26" ht="15.75" customHeight="1">
      <c r="A960" s="104"/>
      <c r="B960" s="104"/>
      <c r="C960" s="193"/>
      <c r="D960" s="104"/>
      <c r="E960" s="105"/>
      <c r="F960" s="105"/>
      <c r="G960" s="105"/>
      <c r="H960" s="105"/>
      <c r="I960" s="104"/>
      <c r="J960" s="104"/>
      <c r="K960" s="106"/>
      <c r="L960" s="107"/>
      <c r="M960" s="104"/>
      <c r="N960" s="104"/>
      <c r="O960" s="104"/>
      <c r="P960" s="104"/>
      <c r="Q960" s="104"/>
      <c r="R960" s="104"/>
      <c r="S960" s="104"/>
      <c r="T960" s="104"/>
      <c r="U960" s="104"/>
      <c r="V960" s="104"/>
      <c r="W960" s="104"/>
      <c r="X960" s="104"/>
      <c r="Y960" s="104"/>
      <c r="Z960" s="104"/>
    </row>
    <row r="961" spans="1:26" ht="15.75" customHeight="1">
      <c r="A961" s="104"/>
      <c r="B961" s="104"/>
      <c r="C961" s="193"/>
      <c r="D961" s="104"/>
      <c r="E961" s="105"/>
      <c r="F961" s="105"/>
      <c r="G961" s="105"/>
      <c r="H961" s="105"/>
      <c r="I961" s="104"/>
      <c r="J961" s="104"/>
      <c r="K961" s="106"/>
      <c r="L961" s="107"/>
      <c r="M961" s="104"/>
      <c r="N961" s="104"/>
      <c r="O961" s="104"/>
      <c r="P961" s="104"/>
      <c r="Q961" s="104"/>
      <c r="R961" s="104"/>
      <c r="S961" s="104"/>
      <c r="T961" s="104"/>
      <c r="U961" s="104"/>
      <c r="V961" s="104"/>
      <c r="W961" s="104"/>
      <c r="X961" s="104"/>
      <c r="Y961" s="104"/>
      <c r="Z961" s="104"/>
    </row>
    <row r="962" spans="1:26" ht="15.75" customHeight="1">
      <c r="A962" s="104"/>
      <c r="B962" s="104"/>
      <c r="C962" s="193"/>
      <c r="D962" s="104"/>
      <c r="E962" s="105"/>
      <c r="F962" s="105"/>
      <c r="G962" s="105"/>
      <c r="H962" s="105"/>
      <c r="I962" s="104"/>
      <c r="J962" s="104"/>
      <c r="K962" s="106"/>
      <c r="L962" s="107"/>
      <c r="M962" s="104"/>
      <c r="N962" s="104"/>
      <c r="O962" s="104"/>
      <c r="P962" s="104"/>
      <c r="Q962" s="104"/>
      <c r="R962" s="104"/>
      <c r="S962" s="104"/>
      <c r="T962" s="104"/>
      <c r="U962" s="104"/>
      <c r="V962" s="104"/>
      <c r="W962" s="104"/>
      <c r="X962" s="104"/>
      <c r="Y962" s="104"/>
      <c r="Z962" s="104"/>
    </row>
    <row r="963" spans="1:26" ht="15.75" customHeight="1">
      <c r="A963" s="104"/>
      <c r="B963" s="104"/>
      <c r="C963" s="193"/>
      <c r="D963" s="104"/>
      <c r="E963" s="105"/>
      <c r="F963" s="105"/>
      <c r="G963" s="105"/>
      <c r="H963" s="105"/>
      <c r="I963" s="104"/>
      <c r="J963" s="104"/>
      <c r="K963" s="106"/>
      <c r="L963" s="107"/>
      <c r="M963" s="104"/>
      <c r="N963" s="104"/>
      <c r="O963" s="104"/>
      <c r="P963" s="104"/>
      <c r="Q963" s="104"/>
      <c r="R963" s="104"/>
      <c r="S963" s="104"/>
      <c r="T963" s="104"/>
      <c r="U963" s="104"/>
      <c r="V963" s="104"/>
      <c r="W963" s="104"/>
      <c r="X963" s="104"/>
      <c r="Y963" s="104"/>
      <c r="Z963" s="104"/>
    </row>
    <row r="964" spans="1:26" ht="15.75" customHeight="1">
      <c r="A964" s="104"/>
      <c r="B964" s="104"/>
      <c r="C964" s="193"/>
      <c r="D964" s="104"/>
      <c r="E964" s="105"/>
      <c r="F964" s="105"/>
      <c r="G964" s="105"/>
      <c r="H964" s="105"/>
      <c r="I964" s="104"/>
      <c r="J964" s="104"/>
      <c r="K964" s="106"/>
      <c r="L964" s="107"/>
      <c r="M964" s="104"/>
      <c r="N964" s="104"/>
      <c r="O964" s="104"/>
      <c r="P964" s="104"/>
      <c r="Q964" s="104"/>
      <c r="R964" s="104"/>
      <c r="S964" s="104"/>
      <c r="T964" s="104"/>
      <c r="U964" s="104"/>
      <c r="V964" s="104"/>
      <c r="W964" s="104"/>
      <c r="X964" s="104"/>
      <c r="Y964" s="104"/>
      <c r="Z964" s="104"/>
    </row>
    <row r="965" spans="1:26" ht="15.75" customHeight="1">
      <c r="A965" s="104"/>
      <c r="B965" s="104"/>
      <c r="C965" s="193"/>
      <c r="D965" s="104"/>
      <c r="E965" s="105"/>
      <c r="F965" s="105"/>
      <c r="G965" s="105"/>
      <c r="H965" s="105"/>
      <c r="I965" s="104"/>
      <c r="J965" s="104"/>
      <c r="K965" s="106"/>
      <c r="L965" s="107"/>
      <c r="M965" s="104"/>
      <c r="N965" s="104"/>
      <c r="O965" s="104"/>
      <c r="P965" s="104"/>
      <c r="Q965" s="104"/>
      <c r="R965" s="104"/>
      <c r="S965" s="104"/>
      <c r="T965" s="104"/>
      <c r="U965" s="104"/>
      <c r="V965" s="104"/>
      <c r="W965" s="104"/>
      <c r="X965" s="104"/>
      <c r="Y965" s="104"/>
      <c r="Z965" s="104"/>
    </row>
    <row r="966" spans="1:26" ht="15.75" customHeight="1">
      <c r="A966" s="104"/>
      <c r="B966" s="104"/>
      <c r="C966" s="193"/>
      <c r="D966" s="104"/>
      <c r="E966" s="105"/>
      <c r="F966" s="105"/>
      <c r="G966" s="105"/>
      <c r="H966" s="105"/>
      <c r="I966" s="104"/>
      <c r="J966" s="104"/>
      <c r="K966" s="106"/>
      <c r="L966" s="107"/>
      <c r="M966" s="104"/>
      <c r="N966" s="104"/>
      <c r="O966" s="104"/>
      <c r="P966" s="104"/>
      <c r="Q966" s="104"/>
      <c r="R966" s="104"/>
      <c r="S966" s="104"/>
      <c r="T966" s="104"/>
      <c r="U966" s="104"/>
      <c r="V966" s="104"/>
      <c r="W966" s="104"/>
      <c r="X966" s="104"/>
      <c r="Y966" s="104"/>
      <c r="Z966" s="104"/>
    </row>
    <row r="967" spans="1:26" ht="15.75" customHeight="1">
      <c r="A967" s="104"/>
      <c r="B967" s="104"/>
      <c r="C967" s="193"/>
      <c r="D967" s="104"/>
      <c r="E967" s="105"/>
      <c r="F967" s="105"/>
      <c r="G967" s="105"/>
      <c r="H967" s="105"/>
      <c r="I967" s="104"/>
      <c r="J967" s="104"/>
      <c r="K967" s="106"/>
      <c r="L967" s="107"/>
      <c r="M967" s="104"/>
      <c r="N967" s="104"/>
      <c r="O967" s="104"/>
      <c r="P967" s="104"/>
      <c r="Q967" s="104"/>
      <c r="R967" s="104"/>
      <c r="S967" s="104"/>
      <c r="T967" s="104"/>
      <c r="U967" s="104"/>
      <c r="V967" s="104"/>
      <c r="W967" s="104"/>
      <c r="X967" s="104"/>
      <c r="Y967" s="104"/>
      <c r="Z967" s="104"/>
    </row>
    <row r="968" spans="1:26" ht="15.75" customHeight="1">
      <c r="A968" s="104"/>
      <c r="B968" s="104"/>
      <c r="C968" s="193"/>
      <c r="D968" s="104"/>
      <c r="E968" s="105"/>
      <c r="F968" s="105"/>
      <c r="G968" s="105"/>
      <c r="H968" s="105"/>
      <c r="I968" s="104"/>
      <c r="J968" s="104"/>
      <c r="K968" s="106"/>
      <c r="L968" s="107"/>
      <c r="M968" s="104"/>
      <c r="N968" s="104"/>
      <c r="O968" s="104"/>
      <c r="P968" s="104"/>
      <c r="Q968" s="104"/>
      <c r="R968" s="104"/>
      <c r="S968" s="104"/>
      <c r="T968" s="104"/>
      <c r="U968" s="104"/>
      <c r="V968" s="104"/>
      <c r="W968" s="104"/>
      <c r="X968" s="104"/>
      <c r="Y968" s="104"/>
      <c r="Z968" s="104"/>
    </row>
    <row r="969" spans="1:26" ht="15.75" customHeight="1">
      <c r="A969" s="104"/>
      <c r="B969" s="104"/>
      <c r="C969" s="193"/>
      <c r="D969" s="104"/>
      <c r="E969" s="105"/>
      <c r="F969" s="105"/>
      <c r="G969" s="105"/>
      <c r="H969" s="105"/>
      <c r="I969" s="104"/>
      <c r="J969" s="104"/>
      <c r="K969" s="106"/>
      <c r="L969" s="107"/>
      <c r="M969" s="104"/>
      <c r="N969" s="104"/>
      <c r="O969" s="104"/>
      <c r="P969" s="104"/>
      <c r="Q969" s="104"/>
      <c r="R969" s="104"/>
      <c r="S969" s="104"/>
      <c r="T969" s="104"/>
      <c r="U969" s="104"/>
      <c r="V969" s="104"/>
      <c r="W969" s="104"/>
      <c r="X969" s="104"/>
      <c r="Y969" s="104"/>
      <c r="Z969" s="104"/>
    </row>
    <row r="970" spans="1:26" ht="15.75" customHeight="1">
      <c r="A970" s="104"/>
      <c r="B970" s="104"/>
      <c r="C970" s="193"/>
      <c r="D970" s="104"/>
      <c r="E970" s="105"/>
      <c r="F970" s="105"/>
      <c r="G970" s="105"/>
      <c r="H970" s="105"/>
      <c r="I970" s="104"/>
      <c r="J970" s="104"/>
      <c r="K970" s="106"/>
      <c r="L970" s="107"/>
      <c r="M970" s="104"/>
      <c r="N970" s="104"/>
      <c r="O970" s="104"/>
      <c r="P970" s="104"/>
      <c r="Q970" s="104"/>
      <c r="R970" s="104"/>
      <c r="S970" s="104"/>
      <c r="T970" s="104"/>
      <c r="U970" s="104"/>
      <c r="V970" s="104"/>
      <c r="W970" s="104"/>
      <c r="X970" s="104"/>
      <c r="Y970" s="104"/>
      <c r="Z970" s="104"/>
    </row>
    <row r="971" spans="1:26" ht="15.75" customHeight="1">
      <c r="A971" s="104"/>
      <c r="B971" s="104"/>
      <c r="C971" s="193"/>
      <c r="D971" s="104"/>
      <c r="E971" s="105"/>
      <c r="F971" s="105"/>
      <c r="G971" s="105"/>
      <c r="H971" s="105"/>
      <c r="I971" s="104"/>
      <c r="J971" s="104"/>
      <c r="K971" s="106"/>
      <c r="L971" s="107"/>
      <c r="M971" s="104"/>
      <c r="N971" s="104"/>
      <c r="O971" s="104"/>
      <c r="P971" s="104"/>
      <c r="Q971" s="104"/>
      <c r="R971" s="104"/>
      <c r="S971" s="104"/>
      <c r="T971" s="104"/>
      <c r="U971" s="104"/>
      <c r="V971" s="104"/>
      <c r="W971" s="104"/>
      <c r="X971" s="104"/>
      <c r="Y971" s="104"/>
      <c r="Z971" s="104"/>
    </row>
    <row r="972" spans="1:26" ht="15.75" customHeight="1">
      <c r="A972" s="104"/>
      <c r="B972" s="104"/>
      <c r="C972" s="193"/>
      <c r="D972" s="104"/>
      <c r="E972" s="105"/>
      <c r="F972" s="105"/>
      <c r="G972" s="105"/>
      <c r="H972" s="105"/>
      <c r="I972" s="104"/>
      <c r="J972" s="104"/>
      <c r="K972" s="106"/>
      <c r="L972" s="107"/>
      <c r="M972" s="104"/>
      <c r="N972" s="104"/>
      <c r="O972" s="104"/>
      <c r="P972" s="104"/>
      <c r="Q972" s="104"/>
      <c r="R972" s="104"/>
      <c r="S972" s="104"/>
      <c r="T972" s="104"/>
      <c r="U972" s="104"/>
      <c r="V972" s="104"/>
      <c r="W972" s="104"/>
      <c r="X972" s="104"/>
      <c r="Y972" s="104"/>
      <c r="Z972" s="104"/>
    </row>
    <row r="973" spans="1:26" ht="15.75" customHeight="1">
      <c r="A973" s="104"/>
      <c r="B973" s="104"/>
      <c r="C973" s="193"/>
      <c r="D973" s="104"/>
      <c r="E973" s="105"/>
      <c r="F973" s="105"/>
      <c r="G973" s="105"/>
      <c r="H973" s="105"/>
      <c r="I973" s="104"/>
      <c r="J973" s="104"/>
      <c r="K973" s="106"/>
      <c r="L973" s="107"/>
      <c r="M973" s="104"/>
      <c r="N973" s="104"/>
      <c r="O973" s="104"/>
      <c r="P973" s="104"/>
      <c r="Q973" s="104"/>
      <c r="R973" s="104"/>
      <c r="S973" s="104"/>
      <c r="T973" s="104"/>
      <c r="U973" s="104"/>
      <c r="V973" s="104"/>
      <c r="W973" s="104"/>
      <c r="X973" s="104"/>
      <c r="Y973" s="104"/>
      <c r="Z973" s="104"/>
    </row>
    <row r="974" spans="1:26" ht="15.75" customHeight="1">
      <c r="A974" s="104"/>
      <c r="B974" s="104"/>
      <c r="C974" s="193"/>
      <c r="D974" s="104"/>
      <c r="E974" s="105"/>
      <c r="F974" s="105"/>
      <c r="G974" s="105"/>
      <c r="H974" s="105"/>
      <c r="I974" s="104"/>
      <c r="J974" s="104"/>
      <c r="K974" s="106"/>
      <c r="L974" s="107"/>
      <c r="M974" s="104"/>
      <c r="N974" s="104"/>
      <c r="O974" s="104"/>
      <c r="P974" s="104"/>
      <c r="Q974" s="104"/>
      <c r="R974" s="104"/>
      <c r="S974" s="104"/>
      <c r="T974" s="104"/>
      <c r="U974" s="104"/>
      <c r="V974" s="104"/>
      <c r="W974" s="104"/>
      <c r="X974" s="104"/>
      <c r="Y974" s="104"/>
      <c r="Z974" s="104"/>
    </row>
    <row r="975" spans="1:26" ht="15.75" customHeight="1">
      <c r="A975" s="104"/>
      <c r="B975" s="104"/>
      <c r="C975" s="193"/>
      <c r="D975" s="104"/>
      <c r="E975" s="105"/>
      <c r="F975" s="105"/>
      <c r="G975" s="105"/>
      <c r="H975" s="105"/>
      <c r="I975" s="104"/>
      <c r="J975" s="104"/>
      <c r="K975" s="106"/>
      <c r="L975" s="107"/>
      <c r="M975" s="104"/>
      <c r="N975" s="104"/>
      <c r="O975" s="104"/>
      <c r="P975" s="104"/>
      <c r="Q975" s="104"/>
      <c r="R975" s="104"/>
      <c r="S975" s="104"/>
      <c r="T975" s="104"/>
      <c r="U975" s="104"/>
      <c r="V975" s="104"/>
      <c r="W975" s="104"/>
      <c r="X975" s="104"/>
      <c r="Y975" s="104"/>
      <c r="Z975" s="104"/>
    </row>
    <row r="976" spans="1:26" ht="15.75" customHeight="1">
      <c r="A976" s="104"/>
      <c r="B976" s="104"/>
      <c r="C976" s="193"/>
      <c r="D976" s="104"/>
      <c r="E976" s="105"/>
      <c r="F976" s="105"/>
      <c r="G976" s="105"/>
      <c r="H976" s="105"/>
      <c r="I976" s="104"/>
      <c r="J976" s="104"/>
      <c r="K976" s="106"/>
      <c r="L976" s="107"/>
      <c r="M976" s="104"/>
      <c r="N976" s="104"/>
      <c r="O976" s="104"/>
      <c r="P976" s="104"/>
      <c r="Q976" s="104"/>
      <c r="R976" s="104"/>
      <c r="S976" s="104"/>
      <c r="T976" s="104"/>
      <c r="U976" s="104"/>
      <c r="V976" s="104"/>
      <c r="W976" s="104"/>
      <c r="X976" s="104"/>
      <c r="Y976" s="104"/>
      <c r="Z976" s="104"/>
    </row>
    <row r="977" spans="1:26" ht="15.75" customHeight="1">
      <c r="A977" s="104"/>
      <c r="B977" s="104"/>
      <c r="C977" s="193"/>
      <c r="D977" s="104"/>
      <c r="E977" s="105"/>
      <c r="F977" s="105"/>
      <c r="G977" s="105"/>
      <c r="H977" s="105"/>
      <c r="I977" s="104"/>
      <c r="J977" s="104"/>
      <c r="K977" s="106"/>
      <c r="L977" s="107"/>
      <c r="M977" s="104"/>
      <c r="N977" s="104"/>
      <c r="O977" s="104"/>
      <c r="P977" s="104"/>
      <c r="Q977" s="104"/>
      <c r="R977" s="104"/>
      <c r="S977" s="104"/>
      <c r="T977" s="104"/>
      <c r="U977" s="104"/>
      <c r="V977" s="104"/>
      <c r="W977" s="104"/>
      <c r="X977" s="104"/>
      <c r="Y977" s="104"/>
      <c r="Z977" s="104"/>
    </row>
    <row r="978" spans="1:26" ht="15.75" customHeight="1">
      <c r="A978" s="104"/>
      <c r="B978" s="104"/>
      <c r="C978" s="193"/>
      <c r="D978" s="104"/>
      <c r="E978" s="105"/>
      <c r="F978" s="105"/>
      <c r="G978" s="105"/>
      <c r="H978" s="105"/>
      <c r="I978" s="104"/>
      <c r="J978" s="104"/>
      <c r="K978" s="106"/>
      <c r="L978" s="107"/>
      <c r="M978" s="104"/>
      <c r="N978" s="104"/>
      <c r="O978" s="104"/>
      <c r="P978" s="104"/>
      <c r="Q978" s="104"/>
      <c r="R978" s="104"/>
      <c r="S978" s="104"/>
      <c r="T978" s="104"/>
      <c r="U978" s="104"/>
      <c r="V978" s="104"/>
      <c r="W978" s="104"/>
      <c r="X978" s="104"/>
      <c r="Y978" s="104"/>
      <c r="Z978" s="104"/>
    </row>
    <row r="979" spans="1:26" ht="15.75" customHeight="1">
      <c r="A979" s="104"/>
      <c r="B979" s="104"/>
      <c r="C979" s="193"/>
      <c r="D979" s="104"/>
      <c r="E979" s="105"/>
      <c r="F979" s="105"/>
      <c r="G979" s="105"/>
      <c r="H979" s="105"/>
      <c r="I979" s="104"/>
      <c r="J979" s="104"/>
      <c r="K979" s="106"/>
      <c r="L979" s="107"/>
      <c r="M979" s="104"/>
      <c r="N979" s="104"/>
      <c r="O979" s="104"/>
      <c r="P979" s="104"/>
      <c r="Q979" s="104"/>
      <c r="R979" s="104"/>
      <c r="S979" s="104"/>
      <c r="T979" s="104"/>
      <c r="U979" s="104"/>
      <c r="V979" s="104"/>
      <c r="W979" s="104"/>
      <c r="X979" s="104"/>
      <c r="Y979" s="104"/>
      <c r="Z979" s="104"/>
    </row>
    <row r="980" spans="1:26" ht="15.75" customHeight="1">
      <c r="A980" s="104"/>
      <c r="B980" s="104"/>
      <c r="C980" s="193"/>
      <c r="D980" s="104"/>
      <c r="E980" s="105"/>
      <c r="F980" s="105"/>
      <c r="G980" s="105"/>
      <c r="H980" s="105"/>
      <c r="I980" s="104"/>
      <c r="J980" s="104"/>
      <c r="K980" s="106"/>
      <c r="L980" s="107"/>
      <c r="M980" s="104"/>
      <c r="N980" s="104"/>
      <c r="O980" s="104"/>
      <c r="P980" s="104"/>
      <c r="Q980" s="104"/>
      <c r="R980" s="104"/>
      <c r="S980" s="104"/>
      <c r="T980" s="104"/>
      <c r="U980" s="104"/>
      <c r="V980" s="104"/>
      <c r="W980" s="104"/>
      <c r="X980" s="104"/>
      <c r="Y980" s="104"/>
      <c r="Z980" s="104"/>
    </row>
    <row r="981" spans="1:26" ht="15.75" customHeight="1">
      <c r="A981" s="104"/>
      <c r="B981" s="104"/>
      <c r="C981" s="193"/>
      <c r="D981" s="104"/>
      <c r="E981" s="105"/>
      <c r="F981" s="105"/>
      <c r="G981" s="105"/>
      <c r="H981" s="105"/>
      <c r="I981" s="104"/>
      <c r="J981" s="104"/>
      <c r="K981" s="106"/>
      <c r="L981" s="107"/>
      <c r="M981" s="104"/>
      <c r="N981" s="104"/>
      <c r="O981" s="104"/>
      <c r="P981" s="104"/>
      <c r="Q981" s="104"/>
      <c r="R981" s="104"/>
      <c r="S981" s="104"/>
      <c r="T981" s="104"/>
      <c r="U981" s="104"/>
      <c r="V981" s="104"/>
      <c r="W981" s="104"/>
      <c r="X981" s="104"/>
      <c r="Y981" s="104"/>
      <c r="Z981" s="104"/>
    </row>
    <row r="982" spans="1:26" ht="15.75" customHeight="1">
      <c r="A982" s="104"/>
      <c r="B982" s="104"/>
      <c r="C982" s="193"/>
      <c r="D982" s="104"/>
      <c r="E982" s="105"/>
      <c r="F982" s="105"/>
      <c r="G982" s="105"/>
      <c r="H982" s="105"/>
      <c r="I982" s="104"/>
      <c r="J982" s="104"/>
      <c r="K982" s="106"/>
      <c r="L982" s="107"/>
      <c r="M982" s="104"/>
      <c r="N982" s="104"/>
      <c r="O982" s="104"/>
      <c r="P982" s="104"/>
      <c r="Q982" s="104"/>
      <c r="R982" s="104"/>
      <c r="S982" s="104"/>
      <c r="T982" s="104"/>
      <c r="U982" s="104"/>
      <c r="V982" s="104"/>
      <c r="W982" s="104"/>
      <c r="X982" s="104"/>
      <c r="Y982" s="104"/>
      <c r="Z982" s="104"/>
    </row>
    <row r="983" spans="1:26" ht="15.75" customHeight="1">
      <c r="A983" s="104"/>
      <c r="B983" s="104"/>
      <c r="C983" s="193"/>
      <c r="D983" s="104"/>
      <c r="E983" s="105"/>
      <c r="F983" s="105"/>
      <c r="G983" s="105"/>
      <c r="H983" s="105"/>
      <c r="I983" s="104"/>
      <c r="J983" s="104"/>
      <c r="K983" s="106"/>
      <c r="L983" s="107"/>
      <c r="M983" s="104"/>
      <c r="N983" s="104"/>
      <c r="O983" s="104"/>
      <c r="P983" s="104"/>
      <c r="Q983" s="104"/>
      <c r="R983" s="104"/>
      <c r="S983" s="104"/>
      <c r="T983" s="104"/>
      <c r="U983" s="104"/>
      <c r="V983" s="104"/>
      <c r="W983" s="104"/>
      <c r="X983" s="104"/>
      <c r="Y983" s="104"/>
      <c r="Z983" s="104"/>
    </row>
    <row r="984" spans="1:26" ht="15.75" customHeight="1">
      <c r="A984" s="104"/>
      <c r="B984" s="104"/>
      <c r="C984" s="193"/>
      <c r="D984" s="104"/>
      <c r="E984" s="105"/>
      <c r="F984" s="105"/>
      <c r="G984" s="105"/>
      <c r="H984" s="105"/>
      <c r="I984" s="104"/>
      <c r="J984" s="104"/>
      <c r="K984" s="106"/>
      <c r="L984" s="107"/>
      <c r="M984" s="104"/>
      <c r="N984" s="104"/>
      <c r="O984" s="104"/>
      <c r="P984" s="104"/>
      <c r="Q984" s="104"/>
      <c r="R984" s="104"/>
      <c r="S984" s="104"/>
      <c r="T984" s="104"/>
      <c r="U984" s="104"/>
      <c r="V984" s="104"/>
      <c r="W984" s="104"/>
      <c r="X984" s="104"/>
      <c r="Y984" s="104"/>
      <c r="Z984" s="104"/>
    </row>
    <row r="985" spans="1:26" ht="15.75" customHeight="1">
      <c r="A985" s="104"/>
      <c r="B985" s="104"/>
      <c r="C985" s="193"/>
      <c r="D985" s="104"/>
      <c r="E985" s="105"/>
      <c r="F985" s="105"/>
      <c r="G985" s="105"/>
      <c r="H985" s="105"/>
      <c r="I985" s="104"/>
      <c r="J985" s="104"/>
      <c r="K985" s="106"/>
      <c r="L985" s="107"/>
      <c r="M985" s="104"/>
      <c r="N985" s="104"/>
      <c r="O985" s="104"/>
      <c r="P985" s="104"/>
      <c r="Q985" s="104"/>
      <c r="R985" s="104"/>
      <c r="S985" s="104"/>
      <c r="T985" s="104"/>
      <c r="U985" s="104"/>
      <c r="V985" s="104"/>
      <c r="W985" s="104"/>
      <c r="X985" s="104"/>
      <c r="Y985" s="104"/>
      <c r="Z985" s="104"/>
    </row>
    <row r="986" spans="1:26" ht="15.75" customHeight="1">
      <c r="A986" s="104"/>
      <c r="B986" s="104"/>
      <c r="C986" s="193"/>
      <c r="D986" s="104"/>
      <c r="E986" s="105"/>
      <c r="F986" s="105"/>
      <c r="G986" s="105"/>
      <c r="H986" s="105"/>
      <c r="I986" s="104"/>
      <c r="J986" s="104"/>
      <c r="K986" s="106"/>
      <c r="L986" s="107"/>
      <c r="M986" s="104"/>
      <c r="N986" s="104"/>
      <c r="O986" s="104"/>
      <c r="P986" s="104"/>
      <c r="Q986" s="104"/>
      <c r="R986" s="104"/>
      <c r="S986" s="104"/>
      <c r="T986" s="104"/>
      <c r="U986" s="104"/>
      <c r="V986" s="104"/>
      <c r="W986" s="104"/>
      <c r="X986" s="104"/>
      <c r="Y986" s="104"/>
      <c r="Z986" s="104"/>
    </row>
    <row r="987" spans="1:26" ht="15.75" customHeight="1">
      <c r="A987" s="104"/>
      <c r="B987" s="104"/>
      <c r="C987" s="193"/>
      <c r="D987" s="104"/>
      <c r="E987" s="105"/>
      <c r="F987" s="105"/>
      <c r="G987" s="105"/>
      <c r="H987" s="105"/>
      <c r="I987" s="104"/>
      <c r="J987" s="104"/>
      <c r="K987" s="106"/>
      <c r="L987" s="107"/>
      <c r="M987" s="104"/>
      <c r="N987" s="104"/>
      <c r="O987" s="104"/>
      <c r="P987" s="104"/>
      <c r="Q987" s="104"/>
      <c r="R987" s="104"/>
      <c r="S987" s="104"/>
      <c r="T987" s="104"/>
      <c r="U987" s="104"/>
      <c r="V987" s="104"/>
      <c r="W987" s="104"/>
      <c r="X987" s="104"/>
      <c r="Y987" s="104"/>
      <c r="Z987" s="104"/>
    </row>
    <row r="988" spans="1:26" ht="15.75" customHeight="1">
      <c r="A988" s="104"/>
      <c r="B988" s="104"/>
      <c r="C988" s="193"/>
      <c r="D988" s="104"/>
      <c r="E988" s="105"/>
      <c r="F988" s="105"/>
      <c r="G988" s="105"/>
      <c r="H988" s="105"/>
      <c r="I988" s="104"/>
      <c r="J988" s="104"/>
      <c r="K988" s="106"/>
      <c r="L988" s="107"/>
      <c r="M988" s="104"/>
      <c r="N988" s="104"/>
      <c r="O988" s="104"/>
      <c r="P988" s="104"/>
      <c r="Q988" s="104"/>
      <c r="R988" s="104"/>
      <c r="S988" s="104"/>
      <c r="T988" s="104"/>
      <c r="U988" s="104"/>
      <c r="V988" s="104"/>
      <c r="W988" s="104"/>
      <c r="X988" s="104"/>
      <c r="Y988" s="104"/>
      <c r="Z988" s="104"/>
    </row>
    <row r="989" spans="1:26" ht="15.75" customHeight="1">
      <c r="A989" s="104"/>
      <c r="B989" s="104"/>
      <c r="C989" s="193"/>
      <c r="D989" s="104"/>
      <c r="E989" s="105"/>
      <c r="F989" s="105"/>
      <c r="G989" s="105"/>
      <c r="H989" s="105"/>
      <c r="I989" s="104"/>
      <c r="J989" s="104"/>
      <c r="K989" s="106"/>
      <c r="L989" s="107"/>
      <c r="M989" s="104"/>
      <c r="N989" s="104"/>
      <c r="O989" s="104"/>
      <c r="P989" s="104"/>
      <c r="Q989" s="104"/>
      <c r="R989" s="104"/>
      <c r="S989" s="104"/>
      <c r="T989" s="104"/>
      <c r="U989" s="104"/>
      <c r="V989" s="104"/>
      <c r="W989" s="104"/>
      <c r="X989" s="104"/>
      <c r="Y989" s="104"/>
      <c r="Z989" s="104"/>
    </row>
    <row r="990" spans="1:26" ht="15.75" customHeight="1">
      <c r="A990" s="104"/>
      <c r="B990" s="104"/>
      <c r="C990" s="193"/>
      <c r="D990" s="104"/>
      <c r="E990" s="105"/>
      <c r="F990" s="105"/>
      <c r="G990" s="105"/>
      <c r="H990" s="105"/>
      <c r="I990" s="104"/>
      <c r="J990" s="104"/>
      <c r="K990" s="106"/>
      <c r="L990" s="107"/>
      <c r="M990" s="104"/>
      <c r="N990" s="104"/>
      <c r="O990" s="104"/>
      <c r="P990" s="104"/>
      <c r="Q990" s="104"/>
      <c r="R990" s="104"/>
      <c r="S990" s="104"/>
      <c r="T990" s="104"/>
      <c r="U990" s="104"/>
      <c r="V990" s="104"/>
      <c r="W990" s="104"/>
      <c r="X990" s="104"/>
      <c r="Y990" s="104"/>
      <c r="Z990" s="104"/>
    </row>
    <row r="991" spans="1:26" ht="15.75" customHeight="1">
      <c r="A991" s="104"/>
      <c r="B991" s="104"/>
      <c r="C991" s="193"/>
      <c r="D991" s="104"/>
      <c r="E991" s="105"/>
      <c r="F991" s="105"/>
      <c r="G991" s="105"/>
      <c r="H991" s="105"/>
      <c r="I991" s="104"/>
      <c r="J991" s="104"/>
      <c r="K991" s="106"/>
      <c r="L991" s="107"/>
      <c r="M991" s="104"/>
      <c r="N991" s="104"/>
      <c r="O991" s="104"/>
      <c r="P991" s="104"/>
      <c r="Q991" s="104"/>
      <c r="R991" s="104"/>
      <c r="S991" s="104"/>
      <c r="T991" s="104"/>
      <c r="U991" s="104"/>
      <c r="V991" s="104"/>
      <c r="W991" s="104"/>
      <c r="X991" s="104"/>
      <c r="Y991" s="104"/>
      <c r="Z991" s="104"/>
    </row>
    <row r="992" spans="1:26" ht="15.75" customHeight="1">
      <c r="A992" s="104"/>
      <c r="B992" s="104"/>
      <c r="C992" s="193"/>
      <c r="D992" s="104"/>
      <c r="E992" s="105"/>
      <c r="F992" s="105"/>
      <c r="G992" s="105"/>
      <c r="H992" s="105"/>
      <c r="I992" s="104"/>
      <c r="J992" s="104"/>
      <c r="K992" s="106"/>
      <c r="L992" s="107"/>
      <c r="M992" s="104"/>
      <c r="N992" s="104"/>
      <c r="O992" s="104"/>
      <c r="P992" s="104"/>
      <c r="Q992" s="104"/>
      <c r="R992" s="104"/>
      <c r="S992" s="104"/>
      <c r="T992" s="104"/>
      <c r="U992" s="104"/>
      <c r="V992" s="104"/>
      <c r="W992" s="104"/>
      <c r="X992" s="104"/>
      <c r="Y992" s="104"/>
      <c r="Z992" s="104"/>
    </row>
    <row r="993" spans="1:26" ht="15.75" customHeight="1">
      <c r="A993" s="104"/>
      <c r="B993" s="104"/>
      <c r="C993" s="193"/>
      <c r="D993" s="104"/>
      <c r="E993" s="105"/>
      <c r="F993" s="105"/>
      <c r="G993" s="105"/>
      <c r="H993" s="105"/>
      <c r="I993" s="104"/>
      <c r="J993" s="104"/>
      <c r="K993" s="106"/>
      <c r="L993" s="107"/>
      <c r="M993" s="104"/>
      <c r="N993" s="104"/>
      <c r="O993" s="104"/>
      <c r="P993" s="104"/>
      <c r="Q993" s="104"/>
      <c r="R993" s="104"/>
      <c r="S993" s="104"/>
      <c r="T993" s="104"/>
      <c r="U993" s="104"/>
      <c r="V993" s="104"/>
      <c r="W993" s="104"/>
      <c r="X993" s="104"/>
      <c r="Y993" s="104"/>
      <c r="Z993" s="104"/>
    </row>
    <row r="994" spans="1:26" ht="15.75" customHeight="1">
      <c r="A994" s="104"/>
      <c r="B994" s="104"/>
      <c r="C994" s="193"/>
      <c r="D994" s="104"/>
      <c r="E994" s="105"/>
      <c r="F994" s="105"/>
      <c r="G994" s="105"/>
      <c r="H994" s="105"/>
      <c r="I994" s="104"/>
      <c r="J994" s="104"/>
      <c r="K994" s="106"/>
      <c r="L994" s="107"/>
      <c r="M994" s="104"/>
      <c r="N994" s="104"/>
      <c r="O994" s="104"/>
      <c r="P994" s="104"/>
      <c r="Q994" s="104"/>
      <c r="R994" s="104"/>
      <c r="S994" s="104"/>
      <c r="T994" s="104"/>
      <c r="U994" s="104"/>
      <c r="V994" s="104"/>
      <c r="W994" s="104"/>
      <c r="X994" s="104"/>
      <c r="Y994" s="104"/>
      <c r="Z994" s="104"/>
    </row>
    <row r="995" spans="1:26" ht="15.75" customHeight="1">
      <c r="A995" s="104"/>
      <c r="B995" s="104"/>
      <c r="C995" s="193"/>
      <c r="D995" s="104"/>
      <c r="E995" s="105"/>
      <c r="F995" s="105"/>
      <c r="G995" s="105"/>
      <c r="H995" s="105"/>
      <c r="I995" s="104"/>
      <c r="J995" s="104"/>
      <c r="K995" s="106"/>
      <c r="L995" s="107"/>
      <c r="M995" s="104"/>
      <c r="N995" s="104"/>
      <c r="O995" s="104"/>
      <c r="P995" s="104"/>
      <c r="Q995" s="104"/>
      <c r="R995" s="104"/>
      <c r="S995" s="104"/>
      <c r="T995" s="104"/>
      <c r="U995" s="104"/>
      <c r="V995" s="104"/>
      <c r="W995" s="104"/>
      <c r="X995" s="104"/>
      <c r="Y995" s="104"/>
      <c r="Z995" s="104"/>
    </row>
    <row r="996" spans="1:26" ht="15.75" customHeight="1">
      <c r="A996" s="104"/>
      <c r="B996" s="104"/>
      <c r="C996" s="193"/>
      <c r="D996" s="104"/>
      <c r="E996" s="105"/>
      <c r="F996" s="105"/>
      <c r="G996" s="105"/>
      <c r="H996" s="105"/>
      <c r="I996" s="104"/>
      <c r="J996" s="104"/>
      <c r="K996" s="106"/>
      <c r="L996" s="107"/>
      <c r="M996" s="104"/>
      <c r="N996" s="104"/>
      <c r="O996" s="104"/>
      <c r="P996" s="104"/>
      <c r="Q996" s="104"/>
      <c r="R996" s="104"/>
      <c r="S996" s="104"/>
      <c r="T996" s="104"/>
      <c r="U996" s="104"/>
      <c r="V996" s="104"/>
      <c r="W996" s="104"/>
      <c r="X996" s="104"/>
      <c r="Y996" s="104"/>
      <c r="Z996" s="104"/>
    </row>
    <row r="997" spans="1:26" ht="15.75" customHeight="1">
      <c r="A997" s="104"/>
      <c r="B997" s="104"/>
      <c r="C997" s="193"/>
      <c r="D997" s="104"/>
      <c r="E997" s="105"/>
      <c r="F997" s="105"/>
      <c r="G997" s="105"/>
      <c r="H997" s="105"/>
      <c r="I997" s="104"/>
      <c r="J997" s="104"/>
      <c r="K997" s="106"/>
      <c r="L997" s="107"/>
      <c r="M997" s="104"/>
      <c r="N997" s="104"/>
      <c r="O997" s="104"/>
      <c r="P997" s="104"/>
      <c r="Q997" s="104"/>
      <c r="R997" s="104"/>
      <c r="S997" s="104"/>
      <c r="T997" s="104"/>
      <c r="U997" s="104"/>
      <c r="V997" s="104"/>
      <c r="W997" s="104"/>
      <c r="X997" s="104"/>
      <c r="Y997" s="104"/>
      <c r="Z997" s="104"/>
    </row>
    <row r="998" spans="1:26" ht="15.75" customHeight="1">
      <c r="A998" s="104"/>
      <c r="B998" s="104"/>
      <c r="C998" s="193"/>
      <c r="D998" s="104"/>
      <c r="E998" s="105"/>
      <c r="F998" s="105"/>
      <c r="G998" s="105"/>
      <c r="H998" s="105"/>
      <c r="I998" s="104"/>
      <c r="J998" s="104"/>
      <c r="K998" s="106"/>
      <c r="L998" s="107"/>
      <c r="M998" s="104"/>
      <c r="N998" s="104"/>
      <c r="O998" s="104"/>
      <c r="P998" s="104"/>
      <c r="Q998" s="104"/>
      <c r="R998" s="104"/>
      <c r="S998" s="104"/>
      <c r="T998" s="104"/>
      <c r="U998" s="104"/>
      <c r="V998" s="104"/>
      <c r="W998" s="104"/>
      <c r="X998" s="104"/>
      <c r="Y998" s="104"/>
      <c r="Z998" s="104"/>
    </row>
    <row r="999" spans="1:26" ht="15.75" customHeight="1">
      <c r="A999" s="104"/>
      <c r="B999" s="104"/>
      <c r="C999" s="193"/>
      <c r="D999" s="104"/>
      <c r="E999" s="105"/>
      <c r="F999" s="105"/>
      <c r="G999" s="105"/>
      <c r="H999" s="105"/>
      <c r="I999" s="104"/>
      <c r="J999" s="104"/>
      <c r="K999" s="106"/>
      <c r="L999" s="107"/>
      <c r="M999" s="104"/>
      <c r="N999" s="104"/>
      <c r="O999" s="104"/>
      <c r="P999" s="104"/>
      <c r="Q999" s="104"/>
      <c r="R999" s="104"/>
      <c r="S999" s="104"/>
      <c r="T999" s="104"/>
      <c r="U999" s="104"/>
      <c r="V999" s="104"/>
      <c r="W999" s="104"/>
      <c r="X999" s="104"/>
      <c r="Y999" s="104"/>
      <c r="Z999" s="104"/>
    </row>
    <row r="1000" spans="1:26" ht="15.75" customHeight="1">
      <c r="A1000" s="104"/>
      <c r="B1000" s="104"/>
      <c r="C1000" s="193"/>
      <c r="D1000" s="104"/>
      <c r="E1000" s="105"/>
      <c r="F1000" s="105"/>
      <c r="G1000" s="105"/>
      <c r="H1000" s="105"/>
      <c r="I1000" s="104"/>
      <c r="J1000" s="104"/>
      <c r="K1000" s="106"/>
      <c r="L1000" s="107"/>
      <c r="M1000" s="104"/>
      <c r="N1000" s="104"/>
      <c r="O1000" s="104"/>
      <c r="P1000" s="104"/>
      <c r="Q1000" s="104"/>
      <c r="R1000" s="104"/>
      <c r="S1000" s="104"/>
      <c r="T1000" s="104"/>
      <c r="U1000" s="104"/>
      <c r="V1000" s="104"/>
      <c r="W1000" s="104"/>
      <c r="X1000" s="104"/>
      <c r="Y1000" s="104"/>
      <c r="Z1000" s="104"/>
    </row>
  </sheetData>
  <mergeCells count="161">
    <mergeCell ref="J38:K38"/>
    <mergeCell ref="J40:K40"/>
    <mergeCell ref="L36:L41"/>
    <mergeCell ref="J41:K41"/>
    <mergeCell ref="J39:K39"/>
    <mergeCell ref="J32:K32"/>
    <mergeCell ref="E31:H31"/>
    <mergeCell ref="E32:H32"/>
    <mergeCell ref="E37:H37"/>
    <mergeCell ref="E40:H40"/>
    <mergeCell ref="E38:H38"/>
    <mergeCell ref="E39:H39"/>
    <mergeCell ref="E34:J34"/>
    <mergeCell ref="C35:L35"/>
    <mergeCell ref="J37:K37"/>
    <mergeCell ref="C37:C42"/>
    <mergeCell ref="E36:H36"/>
    <mergeCell ref="J36:K36"/>
    <mergeCell ref="L29:L33"/>
    <mergeCell ref="C30:C34"/>
    <mergeCell ref="E33:H33"/>
    <mergeCell ref="E41:H41"/>
    <mergeCell ref="E42:J42"/>
    <mergeCell ref="C89:L89"/>
    <mergeCell ref="D90:J90"/>
    <mergeCell ref="E88:J88"/>
    <mergeCell ref="C45:C52"/>
    <mergeCell ref="C72:C75"/>
    <mergeCell ref="E75:J75"/>
    <mergeCell ref="J51:K51"/>
    <mergeCell ref="E70:J70"/>
    <mergeCell ref="L86:L87"/>
    <mergeCell ref="L44:L51"/>
    <mergeCell ref="L72:L74"/>
    <mergeCell ref="L77:L83"/>
    <mergeCell ref="L56:L62"/>
    <mergeCell ref="C86:C88"/>
    <mergeCell ref="C78:C84"/>
    <mergeCell ref="E62:H62"/>
    <mergeCell ref="C64:L64"/>
    <mergeCell ref="C53:L53"/>
    <mergeCell ref="C55:L55"/>
    <mergeCell ref="J78:K78"/>
    <mergeCell ref="J77:K77"/>
    <mergeCell ref="J87:K87"/>
    <mergeCell ref="E50:H50"/>
    <mergeCell ref="E44:H44"/>
    <mergeCell ref="E52:J52"/>
    <mergeCell ref="J56:K56"/>
    <mergeCell ref="E54:J54"/>
    <mergeCell ref="J57:K57"/>
    <mergeCell ref="J62:K62"/>
    <mergeCell ref="J61:K61"/>
    <mergeCell ref="E58:H58"/>
    <mergeCell ref="E56:H56"/>
    <mergeCell ref="C43:L43"/>
    <mergeCell ref="J44:K44"/>
    <mergeCell ref="E48:H48"/>
    <mergeCell ref="E59:H59"/>
    <mergeCell ref="E45:H45"/>
    <mergeCell ref="E49:H49"/>
    <mergeCell ref="J50:K50"/>
    <mergeCell ref="J45:K45"/>
    <mergeCell ref="J49:K49"/>
    <mergeCell ref="J48:K48"/>
    <mergeCell ref="J46:K46"/>
    <mergeCell ref="J47:K47"/>
    <mergeCell ref="E46:H46"/>
    <mergeCell ref="E47:H47"/>
    <mergeCell ref="E57:H57"/>
    <mergeCell ref="E51:H51"/>
    <mergeCell ref="J79:K79"/>
    <mergeCell ref="J80:K80"/>
    <mergeCell ref="J74:K74"/>
    <mergeCell ref="E77:H77"/>
    <mergeCell ref="E79:H79"/>
    <mergeCell ref="E78:H78"/>
    <mergeCell ref="C57:C63"/>
    <mergeCell ref="J58:K58"/>
    <mergeCell ref="J59:K59"/>
    <mergeCell ref="J60:K60"/>
    <mergeCell ref="E63:J63"/>
    <mergeCell ref="E73:H73"/>
    <mergeCell ref="C71:L71"/>
    <mergeCell ref="J72:K72"/>
    <mergeCell ref="J67:K67"/>
    <mergeCell ref="L65:L69"/>
    <mergeCell ref="J66:K66"/>
    <mergeCell ref="E60:H60"/>
    <mergeCell ref="E61:H61"/>
    <mergeCell ref="E86:H86"/>
    <mergeCell ref="E87:H87"/>
    <mergeCell ref="C85:L85"/>
    <mergeCell ref="E82:H82"/>
    <mergeCell ref="E84:J84"/>
    <mergeCell ref="E83:H83"/>
    <mergeCell ref="J86:K86"/>
    <mergeCell ref="J82:K82"/>
    <mergeCell ref="J83:K83"/>
    <mergeCell ref="J81:K81"/>
    <mergeCell ref="E81:H81"/>
    <mergeCell ref="J30:K30"/>
    <mergeCell ref="E30:H30"/>
    <mergeCell ref="J31:K31"/>
    <mergeCell ref="J33:K33"/>
    <mergeCell ref="L22:L26"/>
    <mergeCell ref="E20:H20"/>
    <mergeCell ref="E22:H22"/>
    <mergeCell ref="E21:H21"/>
    <mergeCell ref="C76:L76"/>
    <mergeCell ref="E80:H80"/>
    <mergeCell ref="E65:H65"/>
    <mergeCell ref="E67:H67"/>
    <mergeCell ref="E68:H68"/>
    <mergeCell ref="E66:H66"/>
    <mergeCell ref="E72:H72"/>
    <mergeCell ref="E74:H74"/>
    <mergeCell ref="E69:H69"/>
    <mergeCell ref="J65:K65"/>
    <mergeCell ref="J73:K73"/>
    <mergeCell ref="J68:K68"/>
    <mergeCell ref="C65:C70"/>
    <mergeCell ref="J69:K69"/>
    <mergeCell ref="E17:H17"/>
    <mergeCell ref="E18:H18"/>
    <mergeCell ref="E19:H19"/>
    <mergeCell ref="E24:H24"/>
    <mergeCell ref="E23:H23"/>
    <mergeCell ref="E25:H25"/>
    <mergeCell ref="E27:J27"/>
    <mergeCell ref="E26:H26"/>
    <mergeCell ref="J24:K24"/>
    <mergeCell ref="J23:K23"/>
    <mergeCell ref="J26:K26"/>
    <mergeCell ref="J25:K25"/>
    <mergeCell ref="J19:K19"/>
    <mergeCell ref="J20:K20"/>
    <mergeCell ref="K3:L4"/>
    <mergeCell ref="E4:I4"/>
    <mergeCell ref="C7:D7"/>
    <mergeCell ref="D9:L9"/>
    <mergeCell ref="J29:K29"/>
    <mergeCell ref="C28:L28"/>
    <mergeCell ref="E29:H29"/>
    <mergeCell ref="D11:F11"/>
    <mergeCell ref="H11:J11"/>
    <mergeCell ref="D10:F10"/>
    <mergeCell ref="E16:H16"/>
    <mergeCell ref="E14:H14"/>
    <mergeCell ref="E15:H15"/>
    <mergeCell ref="C15:C27"/>
    <mergeCell ref="J17:K17"/>
    <mergeCell ref="J14:K14"/>
    <mergeCell ref="J15:K15"/>
    <mergeCell ref="J16:K16"/>
    <mergeCell ref="J22:K22"/>
    <mergeCell ref="L14:L21"/>
    <mergeCell ref="J21:K21"/>
    <mergeCell ref="J18:K18"/>
    <mergeCell ref="K5:L5"/>
    <mergeCell ref="K6:L6"/>
  </mergeCells>
  <conditionalFormatting sqref="K6:L6 D11:F11 H11:J11">
    <cfRule type="cellIs" dxfId="2" priority="1" operator="equal">
      <formula>0</formula>
    </cfRule>
  </conditionalFormatting>
  <pageMargins left="0.7" right="0.7" top="0.75" bottom="0.75" header="0" footer="0"/>
  <pageSetup scale="5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CC"/>
    <pageSetUpPr fitToPage="1"/>
  </sheetPr>
  <dimension ref="A1:AE1000"/>
  <sheetViews>
    <sheetView showGridLines="0" topLeftCell="A19" zoomScale="77" zoomScaleNormal="77" workbookViewId="0">
      <selection activeCell="F42" sqref="F42:T42"/>
    </sheetView>
  </sheetViews>
  <sheetFormatPr defaultColWidth="14.44140625" defaultRowHeight="15" customHeight="1"/>
  <cols>
    <col min="1" max="1" width="1.5546875" customWidth="1"/>
    <col min="2" max="2" width="1.6640625" customWidth="1"/>
    <col min="3" max="3" width="6.6640625" customWidth="1"/>
    <col min="4" max="4" width="5.44140625" customWidth="1"/>
    <col min="5" max="5" width="4.5546875" customWidth="1"/>
    <col min="6" max="7" width="7.6640625" customWidth="1"/>
    <col min="8" max="8" width="12.88671875" customWidth="1"/>
    <col min="9" max="9" width="7" customWidth="1"/>
    <col min="10" max="10" width="8.33203125" customWidth="1"/>
    <col min="11" max="12" width="7.6640625" customWidth="1"/>
    <col min="13" max="13" width="12.88671875" customWidth="1"/>
    <col min="14" max="14" width="6.5546875" customWidth="1"/>
    <col min="15" max="15" width="12.6640625" customWidth="1"/>
    <col min="16" max="17" width="7.6640625" customWidth="1"/>
    <col min="18" max="18" width="12.88671875" customWidth="1"/>
    <col min="19" max="19" width="4" customWidth="1"/>
    <col min="20" max="20" width="2.6640625" customWidth="1"/>
    <col min="21" max="21" width="30.5546875" customWidth="1"/>
    <col min="22" max="22" width="2.6640625" customWidth="1"/>
    <col min="23" max="23" width="2.5546875" customWidth="1"/>
    <col min="24" max="24" width="2.5546875" hidden="1" customWidth="1"/>
    <col min="25" max="27" width="9.109375" hidden="1" customWidth="1"/>
    <col min="29" max="29" width="16.44140625" bestFit="1" customWidth="1"/>
    <col min="30" max="30" width="16.5546875" bestFit="1" customWidth="1"/>
    <col min="31" max="31" width="17" bestFit="1" customWidth="1"/>
  </cols>
  <sheetData>
    <row r="1" spans="1:27" ht="8.25" customHeight="1">
      <c r="A1" s="116"/>
      <c r="B1" s="116"/>
      <c r="C1" s="116"/>
      <c r="D1" s="116"/>
      <c r="E1" s="117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118"/>
      <c r="Y1" s="24"/>
      <c r="Z1" s="24"/>
      <c r="AA1" s="24"/>
    </row>
    <row r="2" spans="1:27" ht="8.25" customHeight="1">
      <c r="A2" s="116"/>
      <c r="B2" s="118"/>
      <c r="C2" s="118"/>
      <c r="D2" s="118"/>
      <c r="E2" s="119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  <c r="U2" s="118"/>
      <c r="V2" s="118"/>
      <c r="W2" s="116"/>
      <c r="X2" s="118"/>
      <c r="Y2" s="24"/>
      <c r="Z2" s="24"/>
      <c r="AA2" s="24"/>
    </row>
    <row r="3" spans="1:27" ht="12" customHeight="1">
      <c r="A3" s="116"/>
      <c r="B3" s="118"/>
      <c r="C3" s="118"/>
      <c r="D3" s="118"/>
      <c r="E3" s="119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6"/>
      <c r="X3" s="118"/>
      <c r="Y3" s="24"/>
      <c r="Z3" s="24"/>
      <c r="AA3" s="24"/>
    </row>
    <row r="4" spans="1:27" ht="12.75" customHeight="1">
      <c r="A4" s="116"/>
      <c r="B4" s="118"/>
      <c r="C4" s="118"/>
      <c r="D4" s="118"/>
      <c r="E4" s="119"/>
      <c r="F4" s="118"/>
      <c r="G4" s="118"/>
      <c r="H4" s="118"/>
      <c r="I4" s="118"/>
      <c r="J4" s="118"/>
      <c r="K4" s="118"/>
      <c r="L4" s="118"/>
      <c r="M4" s="118"/>
      <c r="N4" s="118"/>
      <c r="O4" s="118"/>
      <c r="P4" s="118"/>
      <c r="Q4" s="118"/>
      <c r="R4" s="118"/>
      <c r="S4" s="118"/>
      <c r="T4" s="118"/>
      <c r="U4" s="600" t="s">
        <v>185</v>
      </c>
      <c r="V4" s="120"/>
      <c r="W4" s="116"/>
      <c r="X4" s="118"/>
      <c r="Y4" s="24"/>
      <c r="Z4" s="24"/>
      <c r="AA4" s="24"/>
    </row>
    <row r="5" spans="1:27" ht="30.75" customHeight="1">
      <c r="A5" s="116"/>
      <c r="B5" s="118"/>
      <c r="C5" s="118"/>
      <c r="D5" s="118"/>
      <c r="E5" s="119"/>
      <c r="F5" s="187" t="s">
        <v>0</v>
      </c>
      <c r="G5" s="187"/>
      <c r="H5" s="187"/>
      <c r="I5" s="187"/>
      <c r="J5" s="187"/>
      <c r="K5" s="187"/>
      <c r="L5" s="187"/>
      <c r="M5" s="187"/>
      <c r="N5" s="121"/>
      <c r="O5" s="121"/>
      <c r="P5" s="92"/>
      <c r="Q5" s="92"/>
      <c r="R5" s="92"/>
      <c r="S5" s="92"/>
      <c r="T5" s="92"/>
      <c r="U5" s="601"/>
      <c r="V5" s="120"/>
      <c r="W5" s="122"/>
      <c r="X5" s="92"/>
      <c r="Y5" s="92"/>
      <c r="Z5" s="92"/>
      <c r="AA5" s="92"/>
    </row>
    <row r="6" spans="1:27" ht="20.25" customHeight="1">
      <c r="A6" s="116"/>
      <c r="B6" s="118"/>
      <c r="C6" s="118"/>
      <c r="D6" s="118"/>
      <c r="E6" s="119"/>
      <c r="F6" s="802" t="s">
        <v>186</v>
      </c>
      <c r="G6" s="605"/>
      <c r="H6" s="605"/>
      <c r="I6" s="605"/>
      <c r="J6" s="605"/>
      <c r="K6" s="605"/>
      <c r="L6" s="605"/>
      <c r="M6" s="605"/>
      <c r="N6" s="605"/>
      <c r="O6" s="605"/>
      <c r="P6" s="605"/>
      <c r="Q6" s="123"/>
      <c r="R6" s="123"/>
      <c r="S6" s="124"/>
      <c r="T6" s="628" t="s">
        <v>4</v>
      </c>
      <c r="U6" s="629"/>
      <c r="V6" s="124"/>
      <c r="W6" s="125"/>
      <c r="X6" s="126"/>
      <c r="Y6" s="97"/>
      <c r="Z6" s="97"/>
      <c r="AA6" s="97"/>
    </row>
    <row r="7" spans="1:27" ht="24" customHeight="1">
      <c r="A7" s="116"/>
      <c r="B7" s="118"/>
      <c r="C7" s="118"/>
      <c r="D7" s="118"/>
      <c r="E7" s="805"/>
      <c r="F7" s="605"/>
      <c r="G7" s="605"/>
      <c r="H7" s="605"/>
      <c r="I7" s="605"/>
      <c r="J7" s="801"/>
      <c r="K7" s="605"/>
      <c r="L7" s="605"/>
      <c r="M7" s="796"/>
      <c r="N7" s="605"/>
      <c r="O7" s="118"/>
      <c r="P7" s="118"/>
      <c r="Q7" s="118"/>
      <c r="R7" s="118"/>
      <c r="S7" s="118"/>
      <c r="T7" s="797">
        <f>+'IR-1'!AD7</f>
        <v>2024</v>
      </c>
      <c r="U7" s="616"/>
      <c r="V7" s="118"/>
      <c r="W7" s="116"/>
      <c r="X7" s="118"/>
      <c r="Y7" s="118"/>
      <c r="Z7" s="118"/>
      <c r="AA7" s="118"/>
    </row>
    <row r="8" spans="1:27" ht="15" customHeight="1">
      <c r="A8" s="116"/>
      <c r="B8" s="118"/>
      <c r="C8" s="810" t="s">
        <v>3</v>
      </c>
      <c r="D8" s="601"/>
      <c r="E8" s="601"/>
      <c r="F8" s="127"/>
      <c r="G8" s="127"/>
      <c r="H8" s="127"/>
      <c r="I8" s="127"/>
      <c r="J8" s="127"/>
      <c r="K8" s="127"/>
      <c r="L8" s="127"/>
      <c r="M8" s="127"/>
      <c r="N8" s="127"/>
      <c r="O8" s="128"/>
      <c r="P8" s="118"/>
      <c r="Q8" s="118"/>
      <c r="R8" s="118"/>
      <c r="S8" s="118"/>
      <c r="T8" s="118"/>
      <c r="U8" s="118"/>
      <c r="V8" s="118"/>
      <c r="W8" s="116"/>
      <c r="X8" s="118"/>
      <c r="Y8" s="118"/>
      <c r="Z8" s="118"/>
      <c r="AA8" s="118"/>
    </row>
    <row r="9" spans="1:27" ht="13.5" customHeight="1">
      <c r="A9" s="102"/>
      <c r="B9" s="97"/>
      <c r="C9" s="97"/>
      <c r="D9" s="97"/>
      <c r="E9" s="129"/>
      <c r="F9" s="97"/>
      <c r="G9" s="97"/>
      <c r="H9" s="97"/>
      <c r="I9" s="97"/>
      <c r="J9" s="97"/>
      <c r="K9" s="97"/>
      <c r="L9" s="97"/>
      <c r="M9" s="97"/>
      <c r="N9" s="97"/>
      <c r="O9" s="97"/>
      <c r="P9" s="97"/>
      <c r="Q9" s="97"/>
      <c r="R9" s="97"/>
      <c r="S9" s="97"/>
      <c r="T9" s="97"/>
      <c r="U9" s="97"/>
      <c r="V9" s="97"/>
      <c r="W9" s="102"/>
      <c r="X9" s="97"/>
      <c r="Y9" s="1"/>
      <c r="Z9" s="1"/>
      <c r="AA9" s="1"/>
    </row>
    <row r="10" spans="1:27" ht="15" customHeight="1">
      <c r="A10" s="102"/>
      <c r="B10" s="97"/>
      <c r="C10" s="2"/>
      <c r="D10" s="3" t="s">
        <v>5</v>
      </c>
      <c r="E10" s="93"/>
      <c r="F10" s="93"/>
      <c r="G10" s="93"/>
      <c r="H10" s="93"/>
      <c r="I10" s="93"/>
      <c r="J10" s="93"/>
      <c r="K10" s="93"/>
      <c r="L10" s="93"/>
      <c r="M10" s="93"/>
      <c r="N10" s="93"/>
      <c r="O10" s="93"/>
      <c r="P10" s="93"/>
      <c r="Q10" s="93"/>
      <c r="R10" s="93"/>
      <c r="S10" s="93"/>
      <c r="T10" s="93"/>
      <c r="U10" s="4"/>
      <c r="V10" s="97"/>
      <c r="W10" s="102"/>
      <c r="X10" s="97"/>
      <c r="Y10" s="1"/>
      <c r="Z10" s="1"/>
      <c r="AA10" s="1"/>
    </row>
    <row r="11" spans="1:27" ht="16.5" customHeight="1">
      <c r="A11" s="102"/>
      <c r="B11" s="97"/>
      <c r="C11" s="94">
        <f>30000*12</f>
        <v>360000</v>
      </c>
      <c r="D11" s="618" t="s">
        <v>6</v>
      </c>
      <c r="E11" s="605"/>
      <c r="F11" s="605"/>
      <c r="G11" s="104"/>
      <c r="H11" s="95" t="s">
        <v>7</v>
      </c>
      <c r="I11" s="96"/>
      <c r="J11" s="96"/>
      <c r="K11" s="96"/>
      <c r="L11" s="96"/>
      <c r="M11" s="96"/>
      <c r="N11" s="96"/>
      <c r="O11" s="96"/>
      <c r="P11" s="96"/>
      <c r="Q11" s="97"/>
      <c r="R11" s="97"/>
      <c r="S11" s="97"/>
      <c r="T11" s="97"/>
      <c r="U11" s="98"/>
      <c r="V11" s="97"/>
      <c r="W11" s="102"/>
      <c r="X11" s="97"/>
      <c r="Y11" s="1"/>
      <c r="Z11" s="1"/>
      <c r="AA11" s="1"/>
    </row>
    <row r="12" spans="1:27" ht="21" customHeight="1">
      <c r="A12" s="102"/>
      <c r="B12" s="97"/>
      <c r="C12" s="94"/>
      <c r="D12" s="797">
        <f>+'IR-1'!H11</f>
        <v>0</v>
      </c>
      <c r="E12" s="615"/>
      <c r="F12" s="616"/>
      <c r="G12" s="112"/>
      <c r="H12" s="804">
        <f>+'IR-1'!J11</f>
        <v>0</v>
      </c>
      <c r="I12" s="615"/>
      <c r="J12" s="615"/>
      <c r="K12" s="615"/>
      <c r="L12" s="615"/>
      <c r="M12" s="615"/>
      <c r="N12" s="615"/>
      <c r="O12" s="615"/>
      <c r="P12" s="615"/>
      <c r="Q12" s="615"/>
      <c r="R12" s="615"/>
      <c r="S12" s="615"/>
      <c r="T12" s="616"/>
      <c r="U12" s="98"/>
      <c r="V12" s="97"/>
      <c r="W12" s="102"/>
      <c r="X12" s="97"/>
      <c r="Y12" s="1"/>
      <c r="Z12" s="1"/>
      <c r="AA12" s="1"/>
    </row>
    <row r="13" spans="1:27" ht="14.25" customHeight="1">
      <c r="A13" s="102"/>
      <c r="B13" s="97"/>
      <c r="C13" s="99"/>
      <c r="D13" s="100"/>
      <c r="E13" s="192"/>
      <c r="F13" s="192"/>
      <c r="G13" s="192"/>
      <c r="H13" s="192"/>
      <c r="I13" s="192"/>
      <c r="J13" s="192"/>
      <c r="K13" s="192"/>
      <c r="L13" s="192"/>
      <c r="M13" s="192"/>
      <c r="N13" s="192"/>
      <c r="O13" s="192"/>
      <c r="P13" s="192"/>
      <c r="Q13" s="192"/>
      <c r="R13" s="192"/>
      <c r="S13" s="192"/>
      <c r="T13" s="192"/>
      <c r="U13" s="101"/>
      <c r="V13" s="97"/>
      <c r="W13" s="102"/>
      <c r="X13" s="97"/>
      <c r="Y13" s="1"/>
      <c r="Z13" s="1"/>
      <c r="AA13" s="1"/>
    </row>
    <row r="14" spans="1:27" ht="13.5" customHeight="1">
      <c r="A14" s="102"/>
      <c r="B14" s="97"/>
      <c r="C14" s="97"/>
      <c r="D14" s="97"/>
      <c r="E14" s="129"/>
      <c r="F14" s="97"/>
      <c r="G14" s="97"/>
      <c r="H14" s="97"/>
      <c r="I14" s="97"/>
      <c r="J14" s="97"/>
      <c r="K14" s="97"/>
      <c r="L14" s="97"/>
      <c r="M14" s="97"/>
      <c r="N14" s="97"/>
      <c r="O14" s="97"/>
      <c r="P14" s="97"/>
      <c r="Q14" s="97"/>
      <c r="R14" s="97"/>
      <c r="S14" s="97"/>
      <c r="T14" s="97"/>
      <c r="U14" s="97"/>
      <c r="V14" s="97"/>
      <c r="W14" s="102"/>
      <c r="X14" s="97"/>
      <c r="Y14" s="1"/>
      <c r="Z14" s="1"/>
      <c r="AA14" s="1"/>
    </row>
    <row r="15" spans="1:27" ht="27" customHeight="1">
      <c r="A15" s="102"/>
      <c r="B15" s="97"/>
      <c r="C15" s="734" t="s">
        <v>41</v>
      </c>
      <c r="D15" s="735"/>
      <c r="E15" s="800" t="s">
        <v>187</v>
      </c>
      <c r="F15" s="607"/>
      <c r="G15" s="607"/>
      <c r="H15" s="607"/>
      <c r="I15" s="607"/>
      <c r="J15" s="607"/>
      <c r="K15" s="607"/>
      <c r="L15" s="607"/>
      <c r="M15" s="607"/>
      <c r="N15" s="607"/>
      <c r="O15" s="607"/>
      <c r="P15" s="607"/>
      <c r="Q15" s="610"/>
      <c r="R15" s="803" t="s">
        <v>188</v>
      </c>
      <c r="S15" s="607"/>
      <c r="T15" s="610"/>
      <c r="U15" s="26" t="s">
        <v>189</v>
      </c>
      <c r="V15" s="130"/>
      <c r="W15" s="102"/>
      <c r="X15" s="97"/>
      <c r="Y15" s="1"/>
      <c r="Z15" s="1"/>
      <c r="AA15" s="1"/>
    </row>
    <row r="16" spans="1:27" ht="27" customHeight="1">
      <c r="A16" s="102"/>
      <c r="B16" s="97"/>
      <c r="C16" s="808" t="s">
        <v>190</v>
      </c>
      <c r="D16" s="723"/>
      <c r="E16" s="27">
        <v>1</v>
      </c>
      <c r="F16" s="617" t="s">
        <v>191</v>
      </c>
      <c r="G16" s="615"/>
      <c r="H16" s="615"/>
      <c r="I16" s="615"/>
      <c r="J16" s="615"/>
      <c r="K16" s="615"/>
      <c r="L16" s="615"/>
      <c r="M16" s="615"/>
      <c r="N16" s="615"/>
      <c r="O16" s="615"/>
      <c r="P16" s="615"/>
      <c r="Q16" s="616"/>
      <c r="R16" s="799"/>
      <c r="S16" s="615"/>
      <c r="T16" s="616"/>
      <c r="U16" s="28">
        <f>+Inmuebles!U34</f>
        <v>0</v>
      </c>
      <c r="V16" s="131"/>
      <c r="W16" s="102"/>
      <c r="X16" s="97"/>
      <c r="Y16" s="1"/>
      <c r="Z16" s="1"/>
      <c r="AA16" s="1"/>
    </row>
    <row r="17" spans="1:29" ht="27" customHeight="1">
      <c r="A17" s="102"/>
      <c r="B17" s="97"/>
      <c r="C17" s="730"/>
      <c r="D17" s="723"/>
      <c r="E17" s="27">
        <f t="shared" ref="E17:E36" si="0">+E16+1</f>
        <v>2</v>
      </c>
      <c r="F17" s="798" t="s">
        <v>192</v>
      </c>
      <c r="G17" s="615"/>
      <c r="H17" s="615"/>
      <c r="I17" s="615"/>
      <c r="J17" s="615"/>
      <c r="K17" s="615"/>
      <c r="L17" s="615"/>
      <c r="M17" s="615"/>
      <c r="N17" s="615"/>
      <c r="O17" s="615"/>
      <c r="P17" s="615"/>
      <c r="Q17" s="616"/>
      <c r="R17" s="799"/>
      <c r="S17" s="615"/>
      <c r="T17" s="616"/>
      <c r="U17" s="28">
        <f>+Inmuebles!G5+Inmuebles!G6</f>
        <v>0</v>
      </c>
      <c r="V17" s="131"/>
      <c r="W17" s="102"/>
      <c r="X17" s="97"/>
      <c r="Y17" s="1"/>
      <c r="Z17" s="1"/>
      <c r="AA17" s="1"/>
    </row>
    <row r="18" spans="1:29" ht="27" customHeight="1">
      <c r="A18" s="102"/>
      <c r="B18" s="97"/>
      <c r="C18" s="730"/>
      <c r="D18" s="723"/>
      <c r="E18" s="27">
        <f t="shared" si="0"/>
        <v>3</v>
      </c>
      <c r="F18" s="798" t="s">
        <v>193</v>
      </c>
      <c r="G18" s="615"/>
      <c r="H18" s="615"/>
      <c r="I18" s="615"/>
      <c r="J18" s="615"/>
      <c r="K18" s="615"/>
      <c r="L18" s="615"/>
      <c r="M18" s="615"/>
      <c r="N18" s="615"/>
      <c r="O18" s="615"/>
      <c r="P18" s="615"/>
      <c r="Q18" s="616"/>
      <c r="R18" s="799"/>
      <c r="S18" s="615"/>
      <c r="T18" s="616"/>
      <c r="U18" s="28">
        <f>+Inmuebles!U33</f>
        <v>0</v>
      </c>
      <c r="V18" s="131"/>
      <c r="W18" s="102"/>
      <c r="X18" s="97"/>
      <c r="Y18" s="1"/>
      <c r="Z18" s="1"/>
      <c r="AA18" s="1"/>
    </row>
    <row r="19" spans="1:29" ht="27" customHeight="1">
      <c r="A19" s="102"/>
      <c r="B19" s="97"/>
      <c r="C19" s="730"/>
      <c r="D19" s="723"/>
      <c r="E19" s="27">
        <f t="shared" si="0"/>
        <v>4</v>
      </c>
      <c r="F19" s="617" t="s">
        <v>194</v>
      </c>
      <c r="G19" s="615"/>
      <c r="H19" s="615"/>
      <c r="I19" s="615"/>
      <c r="J19" s="615"/>
      <c r="K19" s="615"/>
      <c r="L19" s="615"/>
      <c r="M19" s="615"/>
      <c r="N19" s="615"/>
      <c r="O19" s="615"/>
      <c r="P19" s="615"/>
      <c r="Q19" s="615"/>
      <c r="R19" s="615"/>
      <c r="S19" s="615"/>
      <c r="T19" s="616"/>
      <c r="U19" s="28">
        <f>+Inmuebles!W33</f>
        <v>0</v>
      </c>
      <c r="V19" s="131"/>
      <c r="W19" s="102"/>
      <c r="X19" s="97"/>
      <c r="Y19" s="1"/>
      <c r="Z19" s="1"/>
      <c r="AA19" s="1"/>
    </row>
    <row r="20" spans="1:29" ht="27" customHeight="1">
      <c r="A20" s="102"/>
      <c r="B20" s="97"/>
      <c r="C20" s="730"/>
      <c r="D20" s="723"/>
      <c r="E20" s="27">
        <f t="shared" si="0"/>
        <v>5</v>
      </c>
      <c r="F20" s="798" t="s">
        <v>195</v>
      </c>
      <c r="G20" s="615"/>
      <c r="H20" s="615"/>
      <c r="I20" s="615"/>
      <c r="J20" s="615"/>
      <c r="K20" s="615"/>
      <c r="L20" s="615"/>
      <c r="M20" s="615"/>
      <c r="N20" s="615"/>
      <c r="O20" s="615"/>
      <c r="P20" s="615"/>
      <c r="Q20" s="615"/>
      <c r="R20" s="615"/>
      <c r="S20" s="615"/>
      <c r="T20" s="616"/>
      <c r="U20" s="28"/>
      <c r="V20" s="131"/>
      <c r="W20" s="102"/>
      <c r="X20" s="97"/>
      <c r="Y20" s="1"/>
      <c r="Z20" s="1"/>
      <c r="AA20" s="1"/>
    </row>
    <row r="21" spans="1:29" ht="27" customHeight="1">
      <c r="A21" s="102"/>
      <c r="B21" s="97"/>
      <c r="C21" s="730"/>
      <c r="D21" s="723"/>
      <c r="E21" s="27">
        <f t="shared" si="0"/>
        <v>6</v>
      </c>
      <c r="F21" s="798" t="s">
        <v>196</v>
      </c>
      <c r="G21" s="615"/>
      <c r="H21" s="615"/>
      <c r="I21" s="615"/>
      <c r="J21" s="615"/>
      <c r="K21" s="615"/>
      <c r="L21" s="615"/>
      <c r="M21" s="615"/>
      <c r="N21" s="615"/>
      <c r="O21" s="615"/>
      <c r="P21" s="615"/>
      <c r="Q21" s="615"/>
      <c r="R21" s="615"/>
      <c r="S21" s="615"/>
      <c r="T21" s="616"/>
      <c r="U21" s="28"/>
      <c r="V21" s="131"/>
      <c r="W21" s="102"/>
      <c r="X21" s="97"/>
      <c r="Y21" s="1"/>
      <c r="Z21" s="1"/>
      <c r="AA21" s="1"/>
    </row>
    <row r="22" spans="1:29" ht="27" customHeight="1">
      <c r="A22" s="102"/>
      <c r="B22" s="97"/>
      <c r="C22" s="730"/>
      <c r="D22" s="723"/>
      <c r="E22" s="27">
        <f t="shared" si="0"/>
        <v>7</v>
      </c>
      <c r="F22" s="798" t="s">
        <v>197</v>
      </c>
      <c r="G22" s="615"/>
      <c r="H22" s="615"/>
      <c r="I22" s="615"/>
      <c r="J22" s="615"/>
      <c r="K22" s="615"/>
      <c r="L22" s="615"/>
      <c r="M22" s="615"/>
      <c r="N22" s="615"/>
      <c r="O22" s="615"/>
      <c r="P22" s="615"/>
      <c r="Q22" s="615"/>
      <c r="R22" s="615"/>
      <c r="S22" s="615"/>
      <c r="T22" s="616"/>
      <c r="U22" s="28"/>
      <c r="V22" s="131"/>
      <c r="W22" s="102"/>
      <c r="X22" s="97"/>
      <c r="Y22" s="1"/>
      <c r="Z22" s="1"/>
      <c r="AA22" s="1"/>
    </row>
    <row r="23" spans="1:29" ht="27" customHeight="1">
      <c r="A23" s="102"/>
      <c r="B23" s="97"/>
      <c r="C23" s="730"/>
      <c r="D23" s="723"/>
      <c r="E23" s="27">
        <f t="shared" si="0"/>
        <v>8</v>
      </c>
      <c r="F23" s="617" t="s">
        <v>198</v>
      </c>
      <c r="G23" s="615"/>
      <c r="H23" s="615"/>
      <c r="I23" s="615"/>
      <c r="J23" s="615"/>
      <c r="K23" s="615"/>
      <c r="L23" s="615"/>
      <c r="M23" s="615"/>
      <c r="N23" s="615"/>
      <c r="O23" s="615"/>
      <c r="P23" s="615"/>
      <c r="Q23" s="616"/>
      <c r="R23" s="799"/>
      <c r="S23" s="615"/>
      <c r="T23" s="616"/>
      <c r="U23" s="551">
        <f>+Acciones!I13</f>
        <v>0</v>
      </c>
      <c r="V23" s="131"/>
      <c r="W23" s="102"/>
      <c r="X23" s="97"/>
      <c r="Y23" s="1"/>
      <c r="Z23" s="1"/>
      <c r="AA23" s="1"/>
      <c r="AC23" s="56"/>
    </row>
    <row r="24" spans="1:29" ht="27" customHeight="1">
      <c r="A24" s="102"/>
      <c r="B24" s="97"/>
      <c r="C24" s="730"/>
      <c r="D24" s="723"/>
      <c r="E24" s="27">
        <f t="shared" si="0"/>
        <v>9</v>
      </c>
      <c r="F24" s="798" t="s">
        <v>199</v>
      </c>
      <c r="G24" s="615"/>
      <c r="H24" s="615"/>
      <c r="I24" s="615"/>
      <c r="J24" s="615"/>
      <c r="K24" s="615"/>
      <c r="L24" s="615"/>
      <c r="M24" s="615"/>
      <c r="N24" s="615"/>
      <c r="O24" s="615"/>
      <c r="P24" s="615"/>
      <c r="Q24" s="615"/>
      <c r="R24" s="615"/>
      <c r="S24" s="615"/>
      <c r="T24" s="616"/>
      <c r="U24" s="28">
        <f>+Efectivo!E25+Efectivo!E34</f>
        <v>0</v>
      </c>
      <c r="V24" s="131"/>
      <c r="W24" s="102"/>
      <c r="X24" s="97"/>
      <c r="Y24" s="1"/>
      <c r="Z24" s="1"/>
      <c r="AA24" s="1"/>
    </row>
    <row r="25" spans="1:29" ht="27" customHeight="1">
      <c r="A25" s="102"/>
      <c r="B25" s="97"/>
      <c r="C25" s="730"/>
      <c r="D25" s="723"/>
      <c r="E25" s="27">
        <f t="shared" si="0"/>
        <v>10</v>
      </c>
      <c r="F25" s="798" t="s">
        <v>200</v>
      </c>
      <c r="G25" s="615"/>
      <c r="H25" s="615"/>
      <c r="I25" s="615"/>
      <c r="J25" s="615"/>
      <c r="K25" s="615"/>
      <c r="L25" s="615"/>
      <c r="M25" s="615"/>
      <c r="N25" s="615"/>
      <c r="O25" s="615"/>
      <c r="P25" s="615"/>
      <c r="Q25" s="615"/>
      <c r="R25" s="615"/>
      <c r="S25" s="615"/>
      <c r="T25" s="616"/>
      <c r="U25" s="28"/>
      <c r="V25" s="131"/>
      <c r="W25" s="102"/>
      <c r="X25" s="97"/>
      <c r="Y25" s="1"/>
      <c r="Z25" s="1"/>
      <c r="AA25" s="1"/>
    </row>
    <row r="26" spans="1:29" ht="27" customHeight="1">
      <c r="A26" s="102"/>
      <c r="B26" s="97"/>
      <c r="C26" s="730"/>
      <c r="D26" s="723"/>
      <c r="E26" s="27">
        <f t="shared" si="0"/>
        <v>11</v>
      </c>
      <c r="F26" s="617" t="s">
        <v>201</v>
      </c>
      <c r="G26" s="615"/>
      <c r="H26" s="615"/>
      <c r="I26" s="615"/>
      <c r="J26" s="615"/>
      <c r="K26" s="615"/>
      <c r="L26" s="615"/>
      <c r="M26" s="615"/>
      <c r="N26" s="615"/>
      <c r="O26" s="615"/>
      <c r="P26" s="615"/>
      <c r="Q26" s="616"/>
      <c r="R26" s="799"/>
      <c r="S26" s="615"/>
      <c r="T26" s="616"/>
      <c r="U26" s="561">
        <f>+Vehiculos!L17</f>
        <v>850000</v>
      </c>
      <c r="V26" s="131"/>
      <c r="W26" s="102"/>
      <c r="X26" s="97"/>
      <c r="Y26" s="1"/>
      <c r="Z26" s="1"/>
      <c r="AA26" s="1"/>
      <c r="AB26" s="582" t="s">
        <v>202</v>
      </c>
      <c r="AC26" s="564"/>
    </row>
    <row r="27" spans="1:29" ht="27" customHeight="1">
      <c r="A27" s="102"/>
      <c r="B27" s="97"/>
      <c r="C27" s="730"/>
      <c r="D27" s="723"/>
      <c r="E27" s="27">
        <f t="shared" si="0"/>
        <v>12</v>
      </c>
      <c r="F27" s="798" t="s">
        <v>203</v>
      </c>
      <c r="G27" s="615"/>
      <c r="H27" s="615"/>
      <c r="I27" s="615"/>
      <c r="J27" s="615"/>
      <c r="K27" s="615"/>
      <c r="L27" s="615"/>
      <c r="M27" s="615"/>
      <c r="N27" s="615"/>
      <c r="O27" s="615"/>
      <c r="P27" s="615"/>
      <c r="Q27" s="615"/>
      <c r="R27" s="615"/>
      <c r="S27" s="615"/>
      <c r="T27" s="616"/>
      <c r="U27" s="28"/>
      <c r="V27" s="131"/>
      <c r="W27" s="102"/>
      <c r="X27" s="97"/>
      <c r="Y27" s="1"/>
      <c r="Z27" s="1"/>
      <c r="AA27" s="1"/>
    </row>
    <row r="28" spans="1:29" ht="27" customHeight="1">
      <c r="A28" s="102"/>
      <c r="B28" s="97"/>
      <c r="C28" s="730"/>
      <c r="D28" s="723"/>
      <c r="E28" s="27">
        <f t="shared" si="0"/>
        <v>13</v>
      </c>
      <c r="F28" s="798" t="s">
        <v>204</v>
      </c>
      <c r="G28" s="615"/>
      <c r="H28" s="615"/>
      <c r="I28" s="615"/>
      <c r="J28" s="615"/>
      <c r="K28" s="615"/>
      <c r="L28" s="615"/>
      <c r="M28" s="615"/>
      <c r="N28" s="615"/>
      <c r="O28" s="615"/>
      <c r="P28" s="615"/>
      <c r="Q28" s="615"/>
      <c r="R28" s="615"/>
      <c r="S28" s="615"/>
      <c r="T28" s="616"/>
      <c r="U28" s="561">
        <v>0</v>
      </c>
      <c r="V28" s="131"/>
      <c r="W28" s="102"/>
      <c r="X28" s="97"/>
      <c r="Y28" s="1"/>
      <c r="Z28" s="1"/>
      <c r="AA28" s="1"/>
      <c r="AB28" s="582" t="s">
        <v>202</v>
      </c>
      <c r="AC28" s="564"/>
    </row>
    <row r="29" spans="1:29" ht="27" customHeight="1">
      <c r="A29" s="102"/>
      <c r="B29" s="97"/>
      <c r="C29" s="730"/>
      <c r="D29" s="723"/>
      <c r="E29" s="27">
        <f t="shared" si="0"/>
        <v>14</v>
      </c>
      <c r="F29" s="798" t="s">
        <v>205</v>
      </c>
      <c r="G29" s="615"/>
      <c r="H29" s="615"/>
      <c r="I29" s="615"/>
      <c r="J29" s="615"/>
      <c r="K29" s="615"/>
      <c r="L29" s="615"/>
      <c r="M29" s="615"/>
      <c r="N29" s="615"/>
      <c r="O29" s="615"/>
      <c r="P29" s="615"/>
      <c r="Q29" s="615"/>
      <c r="R29" s="615"/>
      <c r="S29" s="615"/>
      <c r="T29" s="616"/>
      <c r="U29" s="561">
        <f>+Efectivo!E13</f>
        <v>0</v>
      </c>
      <c r="V29" s="131"/>
      <c r="W29" s="102"/>
      <c r="X29" s="97"/>
      <c r="Y29" s="1"/>
      <c r="Z29" s="1"/>
      <c r="AA29" s="1"/>
    </row>
    <row r="30" spans="1:29" ht="27" customHeight="1">
      <c r="A30" s="102"/>
      <c r="B30" s="97"/>
      <c r="C30" s="730"/>
      <c r="D30" s="723"/>
      <c r="E30" s="27">
        <f t="shared" si="0"/>
        <v>15</v>
      </c>
      <c r="F30" s="617" t="s">
        <v>206</v>
      </c>
      <c r="G30" s="615"/>
      <c r="H30" s="615"/>
      <c r="I30" s="615"/>
      <c r="J30" s="615"/>
      <c r="K30" s="615"/>
      <c r="L30" s="615"/>
      <c r="M30" s="615"/>
      <c r="N30" s="615"/>
      <c r="O30" s="615"/>
      <c r="P30" s="615"/>
      <c r="Q30" s="616"/>
      <c r="R30" s="799"/>
      <c r="S30" s="615"/>
      <c r="T30" s="616"/>
      <c r="U30" s="28"/>
      <c r="V30" s="131"/>
      <c r="W30" s="102"/>
      <c r="X30" s="97"/>
      <c r="Y30" s="1"/>
      <c r="Z30" s="1"/>
      <c r="AA30" s="1"/>
    </row>
    <row r="31" spans="1:29" ht="27" customHeight="1">
      <c r="A31" s="102"/>
      <c r="B31" s="97"/>
      <c r="C31" s="730"/>
      <c r="D31" s="723"/>
      <c r="E31" s="27">
        <f t="shared" si="0"/>
        <v>16</v>
      </c>
      <c r="F31" s="798" t="s">
        <v>207</v>
      </c>
      <c r="G31" s="615"/>
      <c r="H31" s="615"/>
      <c r="I31" s="615"/>
      <c r="J31" s="615"/>
      <c r="K31" s="615"/>
      <c r="L31" s="615"/>
      <c r="M31" s="615"/>
      <c r="N31" s="615"/>
      <c r="O31" s="615"/>
      <c r="P31" s="615"/>
      <c r="Q31" s="615"/>
      <c r="R31" s="615"/>
      <c r="S31" s="615"/>
      <c r="T31" s="616"/>
      <c r="U31" s="561">
        <f>+'Gastos 606'!E7</f>
        <v>0</v>
      </c>
      <c r="V31" s="131"/>
      <c r="W31" s="102"/>
      <c r="X31" s="97"/>
      <c r="Y31" s="1"/>
      <c r="Z31" s="1"/>
      <c r="AA31" s="1"/>
      <c r="AB31" s="186" t="s">
        <v>208</v>
      </c>
    </row>
    <row r="32" spans="1:29" ht="27" customHeight="1">
      <c r="A32" s="102"/>
      <c r="B32" s="97"/>
      <c r="C32" s="730"/>
      <c r="D32" s="723"/>
      <c r="E32" s="27">
        <f t="shared" si="0"/>
        <v>17</v>
      </c>
      <c r="F32" s="811" t="s">
        <v>209</v>
      </c>
      <c r="G32" s="615"/>
      <c r="H32" s="615"/>
      <c r="I32" s="615"/>
      <c r="J32" s="615"/>
      <c r="K32" s="615"/>
      <c r="L32" s="615"/>
      <c r="M32" s="615"/>
      <c r="N32" s="615"/>
      <c r="O32" s="615"/>
      <c r="P32" s="615"/>
      <c r="Q32" s="615"/>
      <c r="R32" s="615"/>
      <c r="S32" s="615"/>
      <c r="T32" s="616"/>
      <c r="U32" s="34">
        <f>SUM(U16:U31)</f>
        <v>850000</v>
      </c>
      <c r="V32" s="132"/>
      <c r="W32" s="102"/>
      <c r="X32" s="97"/>
      <c r="Y32" s="1"/>
      <c r="Z32" s="1"/>
      <c r="AA32" s="1"/>
      <c r="AB32" s="56"/>
    </row>
    <row r="33" spans="1:31" ht="27" customHeight="1">
      <c r="A33" s="102"/>
      <c r="B33" s="97"/>
      <c r="C33" s="730"/>
      <c r="D33" s="723"/>
      <c r="E33" s="27">
        <f t="shared" si="0"/>
        <v>18</v>
      </c>
      <c r="F33" s="798" t="s">
        <v>210</v>
      </c>
      <c r="G33" s="615"/>
      <c r="H33" s="615"/>
      <c r="I33" s="615"/>
      <c r="J33" s="615"/>
      <c r="K33" s="615"/>
      <c r="L33" s="615"/>
      <c r="M33" s="615"/>
      <c r="N33" s="615"/>
      <c r="O33" s="615"/>
      <c r="P33" s="615"/>
      <c r="Q33" s="615"/>
      <c r="R33" s="615"/>
      <c r="S33" s="615"/>
      <c r="T33" s="616"/>
      <c r="U33" s="35"/>
      <c r="V33" s="131"/>
      <c r="W33" s="102"/>
      <c r="X33" s="97"/>
      <c r="Y33" s="1"/>
      <c r="Z33" s="1"/>
      <c r="AA33" s="1"/>
      <c r="AC33" s="56"/>
    </row>
    <row r="34" spans="1:31" ht="27" customHeight="1">
      <c r="A34" s="102"/>
      <c r="B34" s="97"/>
      <c r="C34" s="730"/>
      <c r="D34" s="723"/>
      <c r="E34" s="27">
        <f t="shared" si="0"/>
        <v>19</v>
      </c>
      <c r="F34" s="798" t="s">
        <v>211</v>
      </c>
      <c r="G34" s="615"/>
      <c r="H34" s="615"/>
      <c r="I34" s="615"/>
      <c r="J34" s="615"/>
      <c r="K34" s="615"/>
      <c r="L34" s="615"/>
      <c r="M34" s="615"/>
      <c r="N34" s="615"/>
      <c r="O34" s="615"/>
      <c r="P34" s="615"/>
      <c r="Q34" s="615"/>
      <c r="R34" s="615"/>
      <c r="S34" s="615"/>
      <c r="T34" s="616"/>
      <c r="U34" s="35"/>
      <c r="V34" s="131"/>
      <c r="W34" s="102"/>
      <c r="X34" s="97"/>
      <c r="Y34" s="1"/>
      <c r="Z34" s="1"/>
      <c r="AA34" s="1"/>
      <c r="AC34" s="550"/>
    </row>
    <row r="35" spans="1:31" ht="27" customHeight="1">
      <c r="A35" s="102"/>
      <c r="B35" s="97"/>
      <c r="C35" s="730"/>
      <c r="D35" s="723"/>
      <c r="E35" s="27">
        <f t="shared" si="0"/>
        <v>20</v>
      </c>
      <c r="F35" s="798" t="s">
        <v>212</v>
      </c>
      <c r="G35" s="615"/>
      <c r="H35" s="615"/>
      <c r="I35" s="615"/>
      <c r="J35" s="615"/>
      <c r="K35" s="615"/>
      <c r="L35" s="615"/>
      <c r="M35" s="615"/>
      <c r="N35" s="615"/>
      <c r="O35" s="615"/>
      <c r="P35" s="615"/>
      <c r="Q35" s="615"/>
      <c r="R35" s="615"/>
      <c r="S35" s="615"/>
      <c r="T35" s="616"/>
      <c r="U35" s="35">
        <f>+'CXC CXP'!D25</f>
        <v>0</v>
      </c>
      <c r="V35" s="131"/>
      <c r="W35" s="102"/>
      <c r="X35" s="97"/>
      <c r="Y35" s="1"/>
      <c r="Z35" s="1"/>
      <c r="AA35" s="1"/>
      <c r="AC35" s="486">
        <v>950000</v>
      </c>
      <c r="AD35" s="186" t="s">
        <v>213</v>
      </c>
    </row>
    <row r="36" spans="1:31" ht="27" customHeight="1">
      <c r="A36" s="102"/>
      <c r="B36" s="97"/>
      <c r="C36" s="731"/>
      <c r="D36" s="733"/>
      <c r="E36" s="36">
        <f t="shared" si="0"/>
        <v>21</v>
      </c>
      <c r="F36" s="806" t="s">
        <v>214</v>
      </c>
      <c r="G36" s="632"/>
      <c r="H36" s="632"/>
      <c r="I36" s="632"/>
      <c r="J36" s="632"/>
      <c r="K36" s="632"/>
      <c r="L36" s="632"/>
      <c r="M36" s="632"/>
      <c r="N36" s="632"/>
      <c r="O36" s="632"/>
      <c r="P36" s="632"/>
      <c r="Q36" s="632"/>
      <c r="R36" s="632"/>
      <c r="S36" s="632"/>
      <c r="T36" s="633"/>
      <c r="U36" s="38">
        <f>U32-U33-U34-U35</f>
        <v>850000</v>
      </c>
      <c r="V36" s="132"/>
      <c r="W36" s="102"/>
      <c r="X36" s="97"/>
      <c r="Y36" s="1"/>
      <c r="Z36" s="1"/>
      <c r="AA36" s="1"/>
      <c r="AC36" s="486">
        <f>+U36</f>
        <v>850000</v>
      </c>
      <c r="AD36" s="506" t="s">
        <v>215</v>
      </c>
      <c r="AE36" s="56"/>
    </row>
    <row r="37" spans="1:31" ht="7.5" customHeight="1">
      <c r="A37" s="102"/>
      <c r="B37" s="97"/>
      <c r="C37" s="133"/>
      <c r="D37" s="133"/>
      <c r="E37" s="129"/>
      <c r="F37" s="189"/>
      <c r="G37" s="189"/>
      <c r="H37" s="189"/>
      <c r="I37" s="189"/>
      <c r="J37" s="189"/>
      <c r="K37" s="189"/>
      <c r="L37" s="189"/>
      <c r="M37" s="189"/>
      <c r="N37" s="189"/>
      <c r="O37" s="189"/>
      <c r="P37" s="189"/>
      <c r="Q37" s="189"/>
      <c r="R37" s="189"/>
      <c r="S37" s="189"/>
      <c r="T37" s="189"/>
      <c r="U37" s="132"/>
      <c r="V37" s="132"/>
      <c r="W37" s="102"/>
      <c r="X37" s="97"/>
      <c r="Y37" s="97"/>
      <c r="Z37" s="97"/>
      <c r="AA37" s="97"/>
    </row>
    <row r="38" spans="1:31" ht="27" customHeight="1">
      <c r="A38" s="102"/>
      <c r="B38" s="97"/>
      <c r="C38" s="734" t="s">
        <v>49</v>
      </c>
      <c r="D38" s="735"/>
      <c r="E38" s="800" t="s">
        <v>216</v>
      </c>
      <c r="F38" s="607"/>
      <c r="G38" s="607"/>
      <c r="H38" s="607"/>
      <c r="I38" s="607"/>
      <c r="J38" s="607"/>
      <c r="K38" s="607"/>
      <c r="L38" s="607"/>
      <c r="M38" s="607"/>
      <c r="N38" s="607"/>
      <c r="O38" s="607"/>
      <c r="P38" s="607"/>
      <c r="Q38" s="607"/>
      <c r="R38" s="607"/>
      <c r="S38" s="607"/>
      <c r="T38" s="610"/>
      <c r="U38" s="26" t="s">
        <v>189</v>
      </c>
      <c r="V38" s="130"/>
      <c r="W38" s="102"/>
      <c r="X38" s="97"/>
      <c r="Y38" s="1"/>
      <c r="Z38" s="1"/>
      <c r="AA38" s="1"/>
      <c r="AC38" s="508"/>
      <c r="AD38" s="507" t="s">
        <v>217</v>
      </c>
      <c r="AE38" s="56"/>
    </row>
    <row r="39" spans="1:31" ht="27" customHeight="1">
      <c r="A39" s="102"/>
      <c r="B39" s="97"/>
      <c r="C39" s="808" t="s">
        <v>218</v>
      </c>
      <c r="D39" s="723"/>
      <c r="E39" s="41">
        <f>+E36+1</f>
        <v>22</v>
      </c>
      <c r="F39" s="617" t="s">
        <v>219</v>
      </c>
      <c r="G39" s="615"/>
      <c r="H39" s="615"/>
      <c r="I39" s="615"/>
      <c r="J39" s="615"/>
      <c r="K39" s="615"/>
      <c r="L39" s="615"/>
      <c r="M39" s="615"/>
      <c r="N39" s="615"/>
      <c r="O39" s="615"/>
      <c r="P39" s="615"/>
      <c r="Q39" s="615"/>
      <c r="R39" s="615"/>
      <c r="S39" s="615"/>
      <c r="T39" s="616"/>
      <c r="U39" s="302"/>
      <c r="V39" s="134"/>
      <c r="W39" s="102"/>
      <c r="X39" s="97"/>
      <c r="Y39" s="1"/>
      <c r="Z39" s="1"/>
      <c r="AA39" s="1"/>
      <c r="AC39" s="56"/>
      <c r="AE39" s="56"/>
    </row>
    <row r="40" spans="1:31" ht="27" customHeight="1">
      <c r="A40" s="102"/>
      <c r="B40" s="97"/>
      <c r="C40" s="730"/>
      <c r="D40" s="723"/>
      <c r="E40" s="41">
        <f t="shared" ref="E40:E45" si="1">E39+1</f>
        <v>23</v>
      </c>
      <c r="F40" s="617" t="s">
        <v>220</v>
      </c>
      <c r="G40" s="615"/>
      <c r="H40" s="615"/>
      <c r="I40" s="615"/>
      <c r="J40" s="615"/>
      <c r="K40" s="615"/>
      <c r="L40" s="615"/>
      <c r="M40" s="615"/>
      <c r="N40" s="615"/>
      <c r="O40" s="615"/>
      <c r="P40" s="615"/>
      <c r="Q40" s="615"/>
      <c r="R40" s="615"/>
      <c r="S40" s="615"/>
      <c r="T40" s="616"/>
      <c r="U40" s="302">
        <f>+'Ingresos terceros'!E7</f>
        <v>0</v>
      </c>
      <c r="V40" s="134"/>
      <c r="W40" s="102"/>
      <c r="X40" s="97"/>
      <c r="Y40" s="1"/>
      <c r="Z40" s="1"/>
      <c r="AA40" s="1"/>
      <c r="AC40" s="508">
        <f>+'Anexo B'!L90</f>
        <v>0</v>
      </c>
      <c r="AD40" s="507" t="s">
        <v>221</v>
      </c>
    </row>
    <row r="41" spans="1:31" ht="27" customHeight="1">
      <c r="A41" s="102"/>
      <c r="B41" s="97"/>
      <c r="C41" s="730"/>
      <c r="D41" s="723"/>
      <c r="E41" s="41">
        <f t="shared" si="1"/>
        <v>24</v>
      </c>
      <c r="F41" s="617" t="s">
        <v>222</v>
      </c>
      <c r="G41" s="615"/>
      <c r="H41" s="615"/>
      <c r="I41" s="615"/>
      <c r="J41" s="615"/>
      <c r="K41" s="615"/>
      <c r="L41" s="615"/>
      <c r="M41" s="615"/>
      <c r="N41" s="615"/>
      <c r="O41" s="615"/>
      <c r="P41" s="615"/>
      <c r="Q41" s="615"/>
      <c r="R41" s="615"/>
      <c r="S41" s="615"/>
      <c r="T41" s="616"/>
      <c r="U41" s="302">
        <f>+'Ingresos terceros'!E11</f>
        <v>0</v>
      </c>
      <c r="V41" s="134"/>
      <c r="W41" s="102"/>
      <c r="X41" s="97"/>
      <c r="Y41" s="1"/>
      <c r="Z41" s="1"/>
      <c r="AA41" s="1"/>
      <c r="AC41" s="509">
        <f>+AC36-AC35+AC40</f>
        <v>-100000</v>
      </c>
      <c r="AD41" s="510" t="s">
        <v>223</v>
      </c>
      <c r="AE41" s="510"/>
    </row>
    <row r="42" spans="1:31" ht="27" customHeight="1">
      <c r="A42" s="102"/>
      <c r="B42" s="97"/>
      <c r="C42" s="730"/>
      <c r="D42" s="723"/>
      <c r="E42" s="41">
        <f t="shared" si="1"/>
        <v>25</v>
      </c>
      <c r="F42" s="617" t="s">
        <v>224</v>
      </c>
      <c r="G42" s="615"/>
      <c r="H42" s="615"/>
      <c r="I42" s="615"/>
      <c r="J42" s="615"/>
      <c r="K42" s="615"/>
      <c r="L42" s="615"/>
      <c r="M42" s="615"/>
      <c r="N42" s="615"/>
      <c r="O42" s="615"/>
      <c r="P42" s="615"/>
      <c r="Q42" s="615"/>
      <c r="R42" s="615"/>
      <c r="S42" s="615"/>
      <c r="T42" s="616"/>
      <c r="U42" s="302"/>
      <c r="V42" s="134"/>
      <c r="W42" s="102"/>
      <c r="X42" s="97"/>
      <c r="Y42" s="1"/>
      <c r="Z42" s="1"/>
      <c r="AA42" s="1"/>
      <c r="AD42" s="186"/>
    </row>
    <row r="43" spans="1:31" ht="27" customHeight="1">
      <c r="A43" s="102"/>
      <c r="B43" s="97"/>
      <c r="C43" s="730"/>
      <c r="D43" s="723"/>
      <c r="E43" s="41">
        <f t="shared" si="1"/>
        <v>26</v>
      </c>
      <c r="F43" s="617" t="s">
        <v>225</v>
      </c>
      <c r="G43" s="615"/>
      <c r="H43" s="615"/>
      <c r="I43" s="615"/>
      <c r="J43" s="615"/>
      <c r="K43" s="615"/>
      <c r="L43" s="615"/>
      <c r="M43" s="615"/>
      <c r="N43" s="615"/>
      <c r="O43" s="615"/>
      <c r="P43" s="615"/>
      <c r="Q43" s="615"/>
      <c r="R43" s="615"/>
      <c r="S43" s="615"/>
      <c r="T43" s="616"/>
      <c r="U43" s="302"/>
      <c r="V43" s="134"/>
      <c r="W43" s="102"/>
      <c r="X43" s="97"/>
      <c r="Y43" s="1"/>
      <c r="Z43" s="1"/>
      <c r="AA43" s="1"/>
      <c r="AC43" s="56"/>
      <c r="AD43" s="186"/>
    </row>
    <row r="44" spans="1:31" ht="27" customHeight="1">
      <c r="A44" s="102"/>
      <c r="B44" s="97"/>
      <c r="C44" s="730"/>
      <c r="D44" s="723"/>
      <c r="E44" s="41">
        <f t="shared" si="1"/>
        <v>27</v>
      </c>
      <c r="F44" s="617" t="s">
        <v>226</v>
      </c>
      <c r="G44" s="615"/>
      <c r="H44" s="615"/>
      <c r="I44" s="615"/>
      <c r="J44" s="615"/>
      <c r="K44" s="615"/>
      <c r="L44" s="615"/>
      <c r="M44" s="615"/>
      <c r="N44" s="615"/>
      <c r="O44" s="615"/>
      <c r="P44" s="615"/>
      <c r="Q44" s="615"/>
      <c r="R44" s="615"/>
      <c r="S44" s="615"/>
      <c r="T44" s="616"/>
      <c r="U44" s="302"/>
      <c r="V44" s="134"/>
      <c r="W44" s="102"/>
      <c r="X44" s="97"/>
      <c r="Y44" s="1"/>
      <c r="Z44" s="1"/>
      <c r="AA44" s="1"/>
      <c r="AD44" s="186"/>
    </row>
    <row r="45" spans="1:31" ht="27" customHeight="1">
      <c r="A45" s="102"/>
      <c r="B45" s="97"/>
      <c r="C45" s="731"/>
      <c r="D45" s="733"/>
      <c r="E45" s="48">
        <f t="shared" si="1"/>
        <v>28</v>
      </c>
      <c r="F45" s="807" t="s">
        <v>227</v>
      </c>
      <c r="G45" s="632"/>
      <c r="H45" s="632"/>
      <c r="I45" s="632"/>
      <c r="J45" s="632"/>
      <c r="K45" s="632"/>
      <c r="L45" s="632"/>
      <c r="M45" s="632"/>
      <c r="N45" s="632"/>
      <c r="O45" s="632"/>
      <c r="P45" s="632"/>
      <c r="Q45" s="632"/>
      <c r="R45" s="632"/>
      <c r="S45" s="632"/>
      <c r="T45" s="633"/>
      <c r="U45" s="303">
        <f>SUM(U39:U44)</f>
        <v>0</v>
      </c>
      <c r="V45" s="135"/>
      <c r="W45" s="102"/>
      <c r="X45" s="97"/>
      <c r="Y45" s="1"/>
      <c r="Z45" s="1"/>
      <c r="AA45" s="1"/>
    </row>
    <row r="46" spans="1:31" ht="18.75" customHeight="1">
      <c r="A46" s="102"/>
      <c r="B46" s="97"/>
      <c r="C46" s="809">
        <f>IF(AND('Anexo B'!J22&lt;=U40,U40&gt;0),"La Casilla 10 'Ingresos por Salarios' del Anexo B debe ser superior a la Casilla 23 'Retenciones por Salarios'.",0)</f>
        <v>0</v>
      </c>
      <c r="D46" s="720"/>
      <c r="E46" s="720"/>
      <c r="F46" s="720"/>
      <c r="G46" s="720"/>
      <c r="H46" s="720"/>
      <c r="I46" s="720"/>
      <c r="J46" s="720"/>
      <c r="K46" s="720"/>
      <c r="L46" s="720"/>
      <c r="M46" s="720"/>
      <c r="N46" s="720"/>
      <c r="O46" s="720"/>
      <c r="P46" s="720"/>
      <c r="Q46" s="720"/>
      <c r="R46" s="720"/>
      <c r="S46" s="720"/>
      <c r="T46" s="720"/>
      <c r="U46" s="97"/>
      <c r="V46" s="97"/>
      <c r="W46" s="102"/>
      <c r="X46" s="97"/>
      <c r="Y46" s="1"/>
      <c r="Z46" s="1"/>
      <c r="AA46" s="1"/>
    </row>
    <row r="47" spans="1:31" ht="9" customHeight="1">
      <c r="A47" s="102"/>
      <c r="B47" s="102"/>
      <c r="C47" s="102"/>
      <c r="D47" s="102"/>
      <c r="E47" s="136"/>
      <c r="F47" s="102"/>
      <c r="G47" s="102"/>
      <c r="H47" s="102"/>
      <c r="I47" s="102"/>
      <c r="J47" s="102"/>
      <c r="K47" s="102"/>
      <c r="L47" s="102"/>
      <c r="M47" s="102"/>
      <c r="N47" s="137"/>
      <c r="O47" s="102"/>
      <c r="P47" s="102"/>
      <c r="Q47" s="102"/>
      <c r="R47" s="102"/>
      <c r="S47" s="102"/>
      <c r="T47" s="102"/>
      <c r="U47" s="102"/>
      <c r="V47" s="102"/>
      <c r="W47" s="102"/>
      <c r="X47" s="97"/>
      <c r="Y47" s="1"/>
      <c r="Z47" s="1"/>
      <c r="AA47" s="1"/>
    </row>
    <row r="48" spans="1:31" ht="12.75" hidden="1" customHeight="1">
      <c r="A48" s="1"/>
      <c r="B48" s="97"/>
      <c r="C48" s="1"/>
      <c r="D48" s="1"/>
      <c r="E48" s="50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97"/>
      <c r="Y48" s="1"/>
      <c r="Z48" s="1"/>
      <c r="AA48" s="1"/>
    </row>
    <row r="49" spans="1:27" ht="12.75" hidden="1" customHeight="1">
      <c r="A49" s="1"/>
      <c r="B49" s="97"/>
      <c r="C49" s="1"/>
      <c r="D49" s="1"/>
      <c r="E49" s="50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97"/>
      <c r="Y49" s="1"/>
      <c r="Z49" s="1"/>
      <c r="AA49" s="1"/>
    </row>
    <row r="50" spans="1:27" ht="12.75" hidden="1" customHeight="1">
      <c r="A50" s="1"/>
      <c r="B50" s="97"/>
      <c r="C50" s="1"/>
      <c r="D50" s="1"/>
      <c r="E50" s="50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97"/>
      <c r="Y50" s="1"/>
      <c r="Z50" s="1"/>
      <c r="AA50" s="1"/>
    </row>
    <row r="51" spans="1:27" ht="12.75" hidden="1" customHeight="1">
      <c r="A51" s="1"/>
      <c r="B51" s="97"/>
      <c r="C51" s="1"/>
      <c r="D51" s="1"/>
      <c r="E51" s="50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97"/>
      <c r="Y51" s="1"/>
      <c r="Z51" s="1"/>
      <c r="AA51" s="1"/>
    </row>
    <row r="52" spans="1:27" ht="12.75" hidden="1" customHeight="1">
      <c r="A52" s="1"/>
      <c r="B52" s="97"/>
      <c r="C52" s="1"/>
      <c r="D52" s="1"/>
      <c r="E52" s="50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97"/>
      <c r="Y52" s="1"/>
      <c r="Z52" s="1"/>
      <c r="AA52" s="1"/>
    </row>
    <row r="53" spans="1:27" ht="12.75" hidden="1" customHeight="1">
      <c r="A53" s="1"/>
      <c r="B53" s="97"/>
      <c r="C53" s="1"/>
      <c r="D53" s="1"/>
      <c r="E53" s="50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97"/>
      <c r="Y53" s="1"/>
      <c r="Z53" s="1"/>
      <c r="AA53" s="1"/>
    </row>
    <row r="54" spans="1:27" ht="12.75" hidden="1" customHeight="1">
      <c r="A54" s="1"/>
      <c r="B54" s="97"/>
      <c r="C54" s="1"/>
      <c r="D54" s="1"/>
      <c r="E54" s="50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97"/>
      <c r="Y54" s="1"/>
      <c r="Z54" s="1"/>
      <c r="AA54" s="1"/>
    </row>
    <row r="55" spans="1:27" ht="12.75" hidden="1" customHeight="1">
      <c r="A55" s="1"/>
      <c r="B55" s="97"/>
      <c r="C55" s="1"/>
      <c r="D55" s="1"/>
      <c r="E55" s="50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97"/>
      <c r="Y55" s="1"/>
      <c r="Z55" s="1"/>
      <c r="AA55" s="1"/>
    </row>
    <row r="56" spans="1:27" ht="12.75" hidden="1" customHeight="1">
      <c r="A56" s="1"/>
      <c r="B56" s="97"/>
      <c r="C56" s="1"/>
      <c r="D56" s="1"/>
      <c r="E56" s="50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97"/>
      <c r="Y56" s="1"/>
      <c r="Z56" s="1"/>
      <c r="AA56" s="1"/>
    </row>
    <row r="57" spans="1:27" ht="12.75" hidden="1" customHeight="1">
      <c r="A57" s="1"/>
      <c r="B57" s="97"/>
      <c r="C57" s="1"/>
      <c r="D57" s="1"/>
      <c r="E57" s="50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97"/>
      <c r="Y57" s="1"/>
      <c r="Z57" s="1"/>
      <c r="AA57" s="1"/>
    </row>
    <row r="58" spans="1:27" ht="12.75" hidden="1" customHeight="1">
      <c r="A58" s="1"/>
      <c r="B58" s="97"/>
      <c r="C58" s="1"/>
      <c r="D58" s="1"/>
      <c r="E58" s="50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97"/>
      <c r="Y58" s="1"/>
      <c r="Z58" s="1"/>
      <c r="AA58" s="1"/>
    </row>
    <row r="59" spans="1:27" ht="12.75" hidden="1" customHeight="1">
      <c r="A59" s="1"/>
      <c r="B59" s="97"/>
      <c r="C59" s="1"/>
      <c r="D59" s="1"/>
      <c r="E59" s="50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97"/>
      <c r="Y59" s="1"/>
      <c r="Z59" s="1"/>
      <c r="AA59" s="1"/>
    </row>
    <row r="60" spans="1:27" ht="12.75" hidden="1" customHeight="1">
      <c r="A60" s="1"/>
      <c r="B60" s="97"/>
      <c r="C60" s="1"/>
      <c r="D60" s="1"/>
      <c r="E60" s="50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97"/>
      <c r="Y60" s="1"/>
      <c r="Z60" s="1"/>
      <c r="AA60" s="1"/>
    </row>
    <row r="61" spans="1:27" ht="12.75" hidden="1" customHeight="1">
      <c r="A61" s="1"/>
      <c r="B61" s="97"/>
      <c r="C61" s="1"/>
      <c r="D61" s="1"/>
      <c r="E61" s="50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97"/>
      <c r="Y61" s="1"/>
      <c r="Z61" s="1"/>
      <c r="AA61" s="1"/>
    </row>
    <row r="62" spans="1:27" ht="12.75" hidden="1" customHeight="1">
      <c r="A62" s="1"/>
      <c r="B62" s="97"/>
      <c r="C62" s="1"/>
      <c r="D62" s="1"/>
      <c r="E62" s="50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97"/>
      <c r="Y62" s="1"/>
      <c r="Z62" s="1"/>
      <c r="AA62" s="1"/>
    </row>
    <row r="63" spans="1:27" ht="12.75" hidden="1" customHeight="1">
      <c r="A63" s="1"/>
      <c r="B63" s="97"/>
      <c r="C63" s="1"/>
      <c r="D63" s="1"/>
      <c r="E63" s="50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97"/>
      <c r="Y63" s="1"/>
      <c r="Z63" s="1"/>
      <c r="AA63" s="1"/>
    </row>
    <row r="64" spans="1:27" ht="12.75" hidden="1" customHeight="1">
      <c r="A64" s="1"/>
      <c r="B64" s="97"/>
      <c r="C64" s="1"/>
      <c r="D64" s="1"/>
      <c r="E64" s="50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97"/>
      <c r="Y64" s="1"/>
      <c r="Z64" s="1"/>
      <c r="AA64" s="1"/>
    </row>
    <row r="65" spans="1:27" ht="12.75" hidden="1" customHeight="1">
      <c r="A65" s="1"/>
      <c r="B65" s="97"/>
      <c r="C65" s="1"/>
      <c r="D65" s="1"/>
      <c r="E65" s="50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97"/>
      <c r="Y65" s="1"/>
      <c r="Z65" s="1"/>
      <c r="AA65" s="1"/>
    </row>
    <row r="66" spans="1:27" ht="12.75" customHeight="1">
      <c r="A66" s="1"/>
      <c r="B66" s="97"/>
      <c r="C66" s="1"/>
      <c r="D66" s="1"/>
      <c r="E66" s="50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97"/>
      <c r="Y66" s="1"/>
      <c r="Z66" s="1"/>
      <c r="AA66" s="1"/>
    </row>
    <row r="67" spans="1:27" ht="12.75" customHeight="1">
      <c r="A67" s="1"/>
      <c r="B67" s="97"/>
      <c r="C67" s="1"/>
      <c r="D67" s="1"/>
      <c r="E67" s="50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97"/>
      <c r="Y67" s="1"/>
      <c r="Z67" s="1"/>
      <c r="AA67" s="1"/>
    </row>
    <row r="68" spans="1:27" ht="12.75" customHeight="1">
      <c r="A68" s="1"/>
      <c r="B68" s="97"/>
      <c r="C68" s="1"/>
      <c r="D68" s="1"/>
      <c r="E68" s="50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97"/>
      <c r="Y68" s="1"/>
      <c r="Z68" s="1"/>
      <c r="AA68" s="1"/>
    </row>
    <row r="69" spans="1:27" ht="12.75" customHeight="1">
      <c r="A69" s="1"/>
      <c r="B69" s="97"/>
      <c r="C69" s="1"/>
      <c r="D69" s="1"/>
      <c r="E69" s="50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97"/>
      <c r="Y69" s="1"/>
      <c r="Z69" s="1"/>
      <c r="AA69" s="1"/>
    </row>
    <row r="70" spans="1:27" ht="12.75" customHeight="1">
      <c r="A70" s="1"/>
      <c r="B70" s="97"/>
      <c r="C70" s="1"/>
      <c r="D70" s="1"/>
      <c r="E70" s="50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97"/>
      <c r="Y70" s="1"/>
      <c r="Z70" s="1"/>
      <c r="AA70" s="1"/>
    </row>
    <row r="71" spans="1:27" ht="12.75" customHeight="1">
      <c r="A71" s="1"/>
      <c r="B71" s="97"/>
      <c r="C71" s="1"/>
      <c r="D71" s="1"/>
      <c r="E71" s="50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97"/>
      <c r="Y71" s="1"/>
      <c r="Z71" s="1"/>
      <c r="AA71" s="1"/>
    </row>
    <row r="72" spans="1:27" ht="12.75" customHeight="1">
      <c r="A72" s="1"/>
      <c r="B72" s="97"/>
      <c r="C72" s="1"/>
      <c r="D72" s="1"/>
      <c r="E72" s="50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97"/>
      <c r="Y72" s="1"/>
      <c r="Z72" s="1"/>
      <c r="AA72" s="1"/>
    </row>
    <row r="73" spans="1:27" ht="12.75" customHeight="1">
      <c r="A73" s="1"/>
      <c r="B73" s="97"/>
      <c r="C73" s="1"/>
      <c r="D73" s="1"/>
      <c r="E73" s="50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97"/>
      <c r="Y73" s="1"/>
      <c r="Z73" s="1"/>
      <c r="AA73" s="1"/>
    </row>
    <row r="74" spans="1:27" ht="12.75" customHeight="1">
      <c r="A74" s="1"/>
      <c r="B74" s="97"/>
      <c r="C74" s="1"/>
      <c r="D74" s="1"/>
      <c r="E74" s="50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97"/>
      <c r="Y74" s="1"/>
      <c r="Z74" s="1"/>
      <c r="AA74" s="1"/>
    </row>
    <row r="75" spans="1:27" ht="12.75" customHeight="1">
      <c r="A75" s="1"/>
      <c r="B75" s="97"/>
      <c r="C75" s="1"/>
      <c r="D75" s="1"/>
      <c r="E75" s="50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97"/>
      <c r="Y75" s="1"/>
      <c r="Z75" s="1"/>
      <c r="AA75" s="1"/>
    </row>
    <row r="76" spans="1:27" ht="12.75" customHeight="1">
      <c r="A76" s="1"/>
      <c r="B76" s="97"/>
      <c r="C76" s="1"/>
      <c r="D76" s="1"/>
      <c r="E76" s="50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97"/>
      <c r="Y76" s="1"/>
      <c r="Z76" s="1"/>
      <c r="AA76" s="1"/>
    </row>
    <row r="77" spans="1:27" ht="12.75" customHeight="1">
      <c r="A77" s="1"/>
      <c r="B77" s="97"/>
      <c r="C77" s="1"/>
      <c r="D77" s="1"/>
      <c r="E77" s="50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97"/>
      <c r="Y77" s="1"/>
      <c r="Z77" s="1"/>
      <c r="AA77" s="1"/>
    </row>
    <row r="78" spans="1:27" ht="12.75" customHeight="1">
      <c r="A78" s="1"/>
      <c r="B78" s="97"/>
      <c r="C78" s="1"/>
      <c r="D78" s="1"/>
      <c r="E78" s="50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97"/>
      <c r="Y78" s="1"/>
      <c r="Z78" s="1"/>
      <c r="AA78" s="1"/>
    </row>
    <row r="79" spans="1:27" ht="12.75" customHeight="1">
      <c r="A79" s="1"/>
      <c r="B79" s="97"/>
      <c r="C79" s="1"/>
      <c r="D79" s="1"/>
      <c r="E79" s="50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97"/>
      <c r="Y79" s="1"/>
      <c r="Z79" s="1"/>
      <c r="AA79" s="1"/>
    </row>
    <row r="80" spans="1:27" ht="12.75" customHeight="1">
      <c r="A80" s="1"/>
      <c r="B80" s="97"/>
      <c r="C80" s="1"/>
      <c r="D80" s="1"/>
      <c r="E80" s="50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97"/>
      <c r="Y80" s="1"/>
      <c r="Z80" s="1"/>
      <c r="AA80" s="1"/>
    </row>
    <row r="81" spans="1:27" ht="12.75" customHeight="1">
      <c r="A81" s="1"/>
      <c r="B81" s="97"/>
      <c r="C81" s="1"/>
      <c r="D81" s="1"/>
      <c r="E81" s="50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97"/>
      <c r="Y81" s="1"/>
      <c r="Z81" s="1"/>
      <c r="AA81" s="1"/>
    </row>
    <row r="82" spans="1:27" ht="12.75" customHeight="1">
      <c r="A82" s="1"/>
      <c r="B82" s="97"/>
      <c r="C82" s="1"/>
      <c r="D82" s="1"/>
      <c r="E82" s="50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97"/>
      <c r="Y82" s="1"/>
      <c r="Z82" s="1"/>
      <c r="AA82" s="1"/>
    </row>
    <row r="83" spans="1:27" ht="12.75" customHeight="1">
      <c r="A83" s="1"/>
      <c r="B83" s="97"/>
      <c r="C83" s="1"/>
      <c r="D83" s="1"/>
      <c r="E83" s="50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97"/>
      <c r="Y83" s="1"/>
      <c r="Z83" s="1"/>
      <c r="AA83" s="1"/>
    </row>
    <row r="84" spans="1:27" ht="12.75" customHeight="1">
      <c r="A84" s="1"/>
      <c r="B84" s="97"/>
      <c r="C84" s="1"/>
      <c r="D84" s="1"/>
      <c r="E84" s="50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97"/>
      <c r="Y84" s="1"/>
      <c r="Z84" s="1"/>
      <c r="AA84" s="1"/>
    </row>
    <row r="85" spans="1:27" ht="12.75" customHeight="1">
      <c r="A85" s="1"/>
      <c r="B85" s="97"/>
      <c r="C85" s="1"/>
      <c r="D85" s="1"/>
      <c r="E85" s="50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97"/>
      <c r="Y85" s="1"/>
      <c r="Z85" s="1"/>
      <c r="AA85" s="1"/>
    </row>
    <row r="86" spans="1:27" ht="12.75" customHeight="1">
      <c r="A86" s="1"/>
      <c r="B86" s="97"/>
      <c r="C86" s="1"/>
      <c r="D86" s="1"/>
      <c r="E86" s="50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97"/>
      <c r="Y86" s="1"/>
      <c r="Z86" s="1"/>
      <c r="AA86" s="1"/>
    </row>
    <row r="87" spans="1:27" ht="12.75" customHeight="1">
      <c r="A87" s="1"/>
      <c r="B87" s="97"/>
      <c r="C87" s="1"/>
      <c r="D87" s="1"/>
      <c r="E87" s="50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97"/>
      <c r="Y87" s="1"/>
      <c r="Z87" s="1"/>
      <c r="AA87" s="1"/>
    </row>
    <row r="88" spans="1:27" ht="12.75" customHeight="1">
      <c r="A88" s="1"/>
      <c r="B88" s="97"/>
      <c r="C88" s="1"/>
      <c r="D88" s="1"/>
      <c r="E88" s="50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97"/>
      <c r="Y88" s="1"/>
      <c r="Z88" s="1"/>
      <c r="AA88" s="1"/>
    </row>
    <row r="89" spans="1:27" ht="12.75" customHeight="1">
      <c r="A89" s="1"/>
      <c r="B89" s="97"/>
      <c r="C89" s="1"/>
      <c r="D89" s="1"/>
      <c r="E89" s="50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97"/>
      <c r="Y89" s="1"/>
      <c r="Z89" s="1"/>
      <c r="AA89" s="1"/>
    </row>
    <row r="90" spans="1:27" ht="12.75" customHeight="1">
      <c r="A90" s="1"/>
      <c r="B90" s="97"/>
      <c r="C90" s="1"/>
      <c r="D90" s="1"/>
      <c r="E90" s="50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97"/>
      <c r="Y90" s="1"/>
      <c r="Z90" s="1"/>
      <c r="AA90" s="1"/>
    </row>
    <row r="91" spans="1:27" ht="12.75" customHeight="1">
      <c r="A91" s="1"/>
      <c r="B91" s="97"/>
      <c r="C91" s="1"/>
      <c r="D91" s="1"/>
      <c r="E91" s="50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97"/>
      <c r="Y91" s="1"/>
      <c r="Z91" s="1"/>
      <c r="AA91" s="1"/>
    </row>
    <row r="92" spans="1:27" ht="12.75" customHeight="1">
      <c r="A92" s="1"/>
      <c r="B92" s="97"/>
      <c r="C92" s="1"/>
      <c r="D92" s="1"/>
      <c r="E92" s="50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97"/>
      <c r="Y92" s="1"/>
      <c r="Z92" s="1"/>
      <c r="AA92" s="1"/>
    </row>
    <row r="93" spans="1:27" ht="12.75" customHeight="1">
      <c r="A93" s="1"/>
      <c r="B93" s="97"/>
      <c r="C93" s="1"/>
      <c r="D93" s="1"/>
      <c r="E93" s="50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97"/>
      <c r="Y93" s="1"/>
      <c r="Z93" s="1"/>
      <c r="AA93" s="1"/>
    </row>
    <row r="94" spans="1:27" ht="12.75" customHeight="1">
      <c r="A94" s="1"/>
      <c r="B94" s="97"/>
      <c r="C94" s="1"/>
      <c r="D94" s="1"/>
      <c r="E94" s="50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97"/>
      <c r="Y94" s="1"/>
      <c r="Z94" s="1"/>
      <c r="AA94" s="1"/>
    </row>
    <row r="95" spans="1:27" ht="12.75" customHeight="1">
      <c r="A95" s="1"/>
      <c r="B95" s="97"/>
      <c r="C95" s="1"/>
      <c r="D95" s="1"/>
      <c r="E95" s="50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97"/>
      <c r="Y95" s="1"/>
      <c r="Z95" s="1"/>
      <c r="AA95" s="1"/>
    </row>
    <row r="96" spans="1:27" ht="12.75" customHeight="1">
      <c r="A96" s="1"/>
      <c r="B96" s="97"/>
      <c r="C96" s="1"/>
      <c r="D96" s="1"/>
      <c r="E96" s="50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97"/>
      <c r="Y96" s="1"/>
      <c r="Z96" s="1"/>
      <c r="AA96" s="1"/>
    </row>
    <row r="97" spans="1:27" ht="12.75" customHeight="1">
      <c r="A97" s="1"/>
      <c r="B97" s="97"/>
      <c r="C97" s="1"/>
      <c r="D97" s="1"/>
      <c r="E97" s="50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97"/>
      <c r="Y97" s="1"/>
      <c r="Z97" s="1"/>
      <c r="AA97" s="1"/>
    </row>
    <row r="98" spans="1:27" ht="12.75" customHeight="1">
      <c r="A98" s="1"/>
      <c r="B98" s="97"/>
      <c r="C98" s="1"/>
      <c r="D98" s="1"/>
      <c r="E98" s="50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97"/>
      <c r="Y98" s="1"/>
      <c r="Z98" s="1"/>
      <c r="AA98" s="1"/>
    </row>
    <row r="99" spans="1:27" ht="12.75" customHeight="1">
      <c r="A99" s="1"/>
      <c r="B99" s="97"/>
      <c r="C99" s="1"/>
      <c r="D99" s="1"/>
      <c r="E99" s="50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97"/>
      <c r="Y99" s="1"/>
      <c r="Z99" s="1"/>
      <c r="AA99" s="1"/>
    </row>
    <row r="100" spans="1:27" ht="12.75" customHeight="1">
      <c r="A100" s="1"/>
      <c r="B100" s="97"/>
      <c r="C100" s="1"/>
      <c r="D100" s="1"/>
      <c r="E100" s="50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97"/>
      <c r="Y100" s="1"/>
      <c r="Z100" s="1"/>
      <c r="AA100" s="1"/>
    </row>
    <row r="101" spans="1:27" ht="12.75" customHeight="1">
      <c r="A101" s="1"/>
      <c r="B101" s="97"/>
      <c r="C101" s="1"/>
      <c r="D101" s="1"/>
      <c r="E101" s="50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97"/>
      <c r="Y101" s="1"/>
      <c r="Z101" s="1"/>
      <c r="AA101" s="1"/>
    </row>
    <row r="102" spans="1:27" ht="12.75" customHeight="1">
      <c r="A102" s="1"/>
      <c r="B102" s="97"/>
      <c r="C102" s="1"/>
      <c r="D102" s="1"/>
      <c r="E102" s="50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97"/>
      <c r="Y102" s="1"/>
      <c r="Z102" s="1"/>
      <c r="AA102" s="1"/>
    </row>
    <row r="103" spans="1:27" ht="12.75" customHeight="1">
      <c r="A103" s="1"/>
      <c r="B103" s="97"/>
      <c r="C103" s="1"/>
      <c r="D103" s="1"/>
      <c r="E103" s="50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97"/>
      <c r="Y103" s="1"/>
      <c r="Z103" s="1"/>
      <c r="AA103" s="1"/>
    </row>
    <row r="104" spans="1:27" ht="12.75" customHeight="1">
      <c r="A104" s="1"/>
      <c r="B104" s="97"/>
      <c r="C104" s="1"/>
      <c r="D104" s="1"/>
      <c r="E104" s="50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97"/>
      <c r="Y104" s="1"/>
      <c r="Z104" s="1"/>
      <c r="AA104" s="1"/>
    </row>
    <row r="105" spans="1:27" ht="12.75" customHeight="1">
      <c r="A105" s="1"/>
      <c r="B105" s="97"/>
      <c r="C105" s="1"/>
      <c r="D105" s="1"/>
      <c r="E105" s="50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97"/>
      <c r="Y105" s="1"/>
      <c r="Z105" s="1"/>
      <c r="AA105" s="1"/>
    </row>
    <row r="106" spans="1:27" ht="12.75" customHeight="1">
      <c r="A106" s="1"/>
      <c r="B106" s="97"/>
      <c r="C106" s="1"/>
      <c r="D106" s="1"/>
      <c r="E106" s="50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97"/>
      <c r="Y106" s="1"/>
      <c r="Z106" s="1"/>
      <c r="AA106" s="1"/>
    </row>
    <row r="107" spans="1:27" ht="12.75" customHeight="1">
      <c r="A107" s="1"/>
      <c r="B107" s="97"/>
      <c r="C107" s="1"/>
      <c r="D107" s="1"/>
      <c r="E107" s="50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97"/>
      <c r="Y107" s="1"/>
      <c r="Z107" s="1"/>
      <c r="AA107" s="1"/>
    </row>
    <row r="108" spans="1:27" ht="12.75" customHeight="1">
      <c r="A108" s="1"/>
      <c r="B108" s="97"/>
      <c r="C108" s="1"/>
      <c r="D108" s="1"/>
      <c r="E108" s="50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97"/>
      <c r="Y108" s="1"/>
      <c r="Z108" s="1"/>
      <c r="AA108" s="1"/>
    </row>
    <row r="109" spans="1:27" ht="12.75" customHeight="1">
      <c r="A109" s="1"/>
      <c r="B109" s="97"/>
      <c r="C109" s="1"/>
      <c r="D109" s="1"/>
      <c r="E109" s="50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97"/>
      <c r="Y109" s="1"/>
      <c r="Z109" s="1"/>
      <c r="AA109" s="1"/>
    </row>
    <row r="110" spans="1:27" ht="12.75" customHeight="1">
      <c r="A110" s="1"/>
      <c r="B110" s="97"/>
      <c r="C110" s="1"/>
      <c r="D110" s="1"/>
      <c r="E110" s="50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97"/>
      <c r="Y110" s="1"/>
      <c r="Z110" s="1"/>
      <c r="AA110" s="1"/>
    </row>
    <row r="111" spans="1:27" ht="12.75" customHeight="1">
      <c r="A111" s="1"/>
      <c r="B111" s="97"/>
      <c r="C111" s="1"/>
      <c r="D111" s="1"/>
      <c r="E111" s="50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97"/>
      <c r="Y111" s="1"/>
      <c r="Z111" s="1"/>
      <c r="AA111" s="1"/>
    </row>
    <row r="112" spans="1:27" ht="12.75" customHeight="1">
      <c r="A112" s="1"/>
      <c r="B112" s="97"/>
      <c r="C112" s="1"/>
      <c r="D112" s="1"/>
      <c r="E112" s="50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97"/>
      <c r="Y112" s="1"/>
      <c r="Z112" s="1"/>
      <c r="AA112" s="1"/>
    </row>
    <row r="113" spans="1:27" ht="12.75" customHeight="1">
      <c r="A113" s="1"/>
      <c r="B113" s="97"/>
      <c r="C113" s="1"/>
      <c r="D113" s="1"/>
      <c r="E113" s="50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97"/>
      <c r="Y113" s="1"/>
      <c r="Z113" s="1"/>
      <c r="AA113" s="1"/>
    </row>
    <row r="114" spans="1:27" ht="12.75" customHeight="1">
      <c r="A114" s="1"/>
      <c r="B114" s="97"/>
      <c r="C114" s="1"/>
      <c r="D114" s="1"/>
      <c r="E114" s="50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97"/>
      <c r="Y114" s="1"/>
      <c r="Z114" s="1"/>
      <c r="AA114" s="1"/>
    </row>
    <row r="115" spans="1:27" ht="12.75" customHeight="1">
      <c r="A115" s="1"/>
      <c r="B115" s="97"/>
      <c r="C115" s="1"/>
      <c r="D115" s="1"/>
      <c r="E115" s="50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97"/>
      <c r="Y115" s="1"/>
      <c r="Z115" s="1"/>
      <c r="AA115" s="1"/>
    </row>
    <row r="116" spans="1:27" ht="12.75" customHeight="1">
      <c r="A116" s="1"/>
      <c r="B116" s="97"/>
      <c r="C116" s="1"/>
      <c r="D116" s="1"/>
      <c r="E116" s="50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97"/>
      <c r="Y116" s="1"/>
      <c r="Z116" s="1"/>
      <c r="AA116" s="1"/>
    </row>
    <row r="117" spans="1:27" ht="12.75" customHeight="1">
      <c r="A117" s="1"/>
      <c r="B117" s="97"/>
      <c r="C117" s="1"/>
      <c r="D117" s="1"/>
      <c r="E117" s="50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97"/>
      <c r="Y117" s="1"/>
      <c r="Z117" s="1"/>
      <c r="AA117" s="1"/>
    </row>
    <row r="118" spans="1:27" ht="12.75" customHeight="1">
      <c r="A118" s="1"/>
      <c r="B118" s="97"/>
      <c r="C118" s="1"/>
      <c r="D118" s="1"/>
      <c r="E118" s="50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97"/>
      <c r="Y118" s="1"/>
      <c r="Z118" s="1"/>
      <c r="AA118" s="1"/>
    </row>
    <row r="119" spans="1:27" ht="12.75" customHeight="1">
      <c r="A119" s="1"/>
      <c r="B119" s="97"/>
      <c r="C119" s="1"/>
      <c r="D119" s="1"/>
      <c r="E119" s="50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97"/>
      <c r="Y119" s="1"/>
      <c r="Z119" s="1"/>
      <c r="AA119" s="1"/>
    </row>
    <row r="120" spans="1:27" ht="12.75" customHeight="1">
      <c r="A120" s="1"/>
      <c r="B120" s="97"/>
      <c r="C120" s="1"/>
      <c r="D120" s="1"/>
      <c r="E120" s="50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97"/>
      <c r="Y120" s="1"/>
      <c r="Z120" s="1"/>
      <c r="AA120" s="1"/>
    </row>
    <row r="121" spans="1:27" ht="12.75" customHeight="1">
      <c r="A121" s="1"/>
      <c r="B121" s="97"/>
      <c r="C121" s="1"/>
      <c r="D121" s="1"/>
      <c r="E121" s="50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97"/>
      <c r="Y121" s="1"/>
      <c r="Z121" s="1"/>
      <c r="AA121" s="1"/>
    </row>
    <row r="122" spans="1:27" ht="12.75" customHeight="1">
      <c r="A122" s="1"/>
      <c r="B122" s="97"/>
      <c r="C122" s="1"/>
      <c r="D122" s="1"/>
      <c r="E122" s="50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97"/>
      <c r="Y122" s="1"/>
      <c r="Z122" s="1"/>
      <c r="AA122" s="1"/>
    </row>
    <row r="123" spans="1:27" ht="12.75" customHeight="1">
      <c r="A123" s="1"/>
      <c r="B123" s="97"/>
      <c r="C123" s="1"/>
      <c r="D123" s="1"/>
      <c r="E123" s="50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97"/>
      <c r="Y123" s="1"/>
      <c r="Z123" s="1"/>
      <c r="AA123" s="1"/>
    </row>
    <row r="124" spans="1:27" ht="12.75" customHeight="1">
      <c r="A124" s="1"/>
      <c r="B124" s="97"/>
      <c r="C124" s="1"/>
      <c r="D124" s="1"/>
      <c r="E124" s="50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97"/>
      <c r="Y124" s="1"/>
      <c r="Z124" s="1"/>
      <c r="AA124" s="1"/>
    </row>
    <row r="125" spans="1:27" ht="12.75" customHeight="1">
      <c r="A125" s="1"/>
      <c r="B125" s="97"/>
      <c r="C125" s="1"/>
      <c r="D125" s="1"/>
      <c r="E125" s="50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97"/>
      <c r="Y125" s="1"/>
      <c r="Z125" s="1"/>
      <c r="AA125" s="1"/>
    </row>
    <row r="126" spans="1:27" ht="12.75" customHeight="1">
      <c r="A126" s="1"/>
      <c r="B126" s="97"/>
      <c r="C126" s="1"/>
      <c r="D126" s="1"/>
      <c r="E126" s="50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97"/>
      <c r="Y126" s="1"/>
      <c r="Z126" s="1"/>
      <c r="AA126" s="1"/>
    </row>
    <row r="127" spans="1:27" ht="12.75" customHeight="1">
      <c r="A127" s="1"/>
      <c r="B127" s="97"/>
      <c r="C127" s="1"/>
      <c r="D127" s="1"/>
      <c r="E127" s="50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97"/>
      <c r="Y127" s="1"/>
      <c r="Z127" s="1"/>
      <c r="AA127" s="1"/>
    </row>
    <row r="128" spans="1:27" ht="12.75" customHeight="1">
      <c r="A128" s="1"/>
      <c r="B128" s="97"/>
      <c r="C128" s="1"/>
      <c r="D128" s="1"/>
      <c r="E128" s="50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97"/>
      <c r="Y128" s="1"/>
      <c r="Z128" s="1"/>
      <c r="AA128" s="1"/>
    </row>
    <row r="129" spans="1:27" ht="12.75" customHeight="1">
      <c r="A129" s="1"/>
      <c r="B129" s="97"/>
      <c r="C129" s="1"/>
      <c r="D129" s="1"/>
      <c r="E129" s="50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97"/>
      <c r="Y129" s="1"/>
      <c r="Z129" s="1"/>
      <c r="AA129" s="1"/>
    </row>
    <row r="130" spans="1:27" ht="12.75" customHeight="1">
      <c r="A130" s="1"/>
      <c r="B130" s="97"/>
      <c r="C130" s="1"/>
      <c r="D130" s="1"/>
      <c r="E130" s="50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97"/>
      <c r="Y130" s="1"/>
      <c r="Z130" s="1"/>
      <c r="AA130" s="1"/>
    </row>
    <row r="131" spans="1:27" ht="12.75" customHeight="1">
      <c r="A131" s="1"/>
      <c r="B131" s="97"/>
      <c r="C131" s="1"/>
      <c r="D131" s="1"/>
      <c r="E131" s="50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97"/>
      <c r="Y131" s="1"/>
      <c r="Z131" s="1"/>
      <c r="AA131" s="1"/>
    </row>
    <row r="132" spans="1:27" ht="12.75" customHeight="1">
      <c r="A132" s="1"/>
      <c r="B132" s="97"/>
      <c r="C132" s="1"/>
      <c r="D132" s="1"/>
      <c r="E132" s="50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97"/>
      <c r="Y132" s="1"/>
      <c r="Z132" s="1"/>
      <c r="AA132" s="1"/>
    </row>
    <row r="133" spans="1:27" ht="12.75" customHeight="1">
      <c r="A133" s="1"/>
      <c r="B133" s="97"/>
      <c r="C133" s="1"/>
      <c r="D133" s="1"/>
      <c r="E133" s="50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97"/>
      <c r="Y133" s="1"/>
      <c r="Z133" s="1"/>
      <c r="AA133" s="1"/>
    </row>
    <row r="134" spans="1:27" ht="12.75" customHeight="1">
      <c r="A134" s="1"/>
      <c r="B134" s="97"/>
      <c r="C134" s="1"/>
      <c r="D134" s="1"/>
      <c r="E134" s="50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97"/>
      <c r="Y134" s="1"/>
      <c r="Z134" s="1"/>
      <c r="AA134" s="1"/>
    </row>
    <row r="135" spans="1:27" ht="12.75" customHeight="1">
      <c r="A135" s="1"/>
      <c r="B135" s="97"/>
      <c r="C135" s="1"/>
      <c r="D135" s="1"/>
      <c r="E135" s="50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97"/>
      <c r="Y135" s="1"/>
      <c r="Z135" s="1"/>
      <c r="AA135" s="1"/>
    </row>
    <row r="136" spans="1:27" ht="12.75" customHeight="1">
      <c r="A136" s="1"/>
      <c r="B136" s="97"/>
      <c r="C136" s="1"/>
      <c r="D136" s="1"/>
      <c r="E136" s="50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97"/>
      <c r="Y136" s="1"/>
      <c r="Z136" s="1"/>
      <c r="AA136" s="1"/>
    </row>
    <row r="137" spans="1:27" ht="12.75" customHeight="1">
      <c r="A137" s="1"/>
      <c r="B137" s="97"/>
      <c r="C137" s="1"/>
      <c r="D137" s="1"/>
      <c r="E137" s="50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97"/>
      <c r="Y137" s="1"/>
      <c r="Z137" s="1"/>
      <c r="AA137" s="1"/>
    </row>
    <row r="138" spans="1:27" ht="12.75" customHeight="1">
      <c r="A138" s="1"/>
      <c r="B138" s="97"/>
      <c r="C138" s="1"/>
      <c r="D138" s="1"/>
      <c r="E138" s="50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97"/>
      <c r="Y138" s="1"/>
      <c r="Z138" s="1"/>
      <c r="AA138" s="1"/>
    </row>
    <row r="139" spans="1:27" ht="12.75" customHeight="1">
      <c r="A139" s="1"/>
      <c r="B139" s="97"/>
      <c r="C139" s="1"/>
      <c r="D139" s="1"/>
      <c r="E139" s="50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97"/>
      <c r="Y139" s="1"/>
      <c r="Z139" s="1"/>
      <c r="AA139" s="1"/>
    </row>
    <row r="140" spans="1:27" ht="12.75" customHeight="1">
      <c r="A140" s="1"/>
      <c r="B140" s="97"/>
      <c r="C140" s="1"/>
      <c r="D140" s="1"/>
      <c r="E140" s="50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97"/>
      <c r="Y140" s="1"/>
      <c r="Z140" s="1"/>
      <c r="AA140" s="1"/>
    </row>
    <row r="141" spans="1:27" ht="12.75" customHeight="1">
      <c r="A141" s="1"/>
      <c r="B141" s="97"/>
      <c r="C141" s="1"/>
      <c r="D141" s="1"/>
      <c r="E141" s="50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97"/>
      <c r="Y141" s="1"/>
      <c r="Z141" s="1"/>
      <c r="AA141" s="1"/>
    </row>
    <row r="142" spans="1:27" ht="12.75" customHeight="1">
      <c r="A142" s="1"/>
      <c r="B142" s="97"/>
      <c r="C142" s="1"/>
      <c r="D142" s="1"/>
      <c r="E142" s="50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97"/>
      <c r="Y142" s="1"/>
      <c r="Z142" s="1"/>
      <c r="AA142" s="1"/>
    </row>
    <row r="143" spans="1:27" ht="12.75" customHeight="1">
      <c r="A143" s="1"/>
      <c r="B143" s="97"/>
      <c r="C143" s="1"/>
      <c r="D143" s="1"/>
      <c r="E143" s="50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97"/>
      <c r="Y143" s="1"/>
      <c r="Z143" s="1"/>
      <c r="AA143" s="1"/>
    </row>
    <row r="144" spans="1:27" ht="12.75" customHeight="1">
      <c r="A144" s="1"/>
      <c r="B144" s="97"/>
      <c r="C144" s="1"/>
      <c r="D144" s="1"/>
      <c r="E144" s="50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97"/>
      <c r="Y144" s="1"/>
      <c r="Z144" s="1"/>
      <c r="AA144" s="1"/>
    </row>
    <row r="145" spans="1:27" ht="12.75" customHeight="1">
      <c r="A145" s="1"/>
      <c r="B145" s="97"/>
      <c r="C145" s="1"/>
      <c r="D145" s="1"/>
      <c r="E145" s="50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97"/>
      <c r="Y145" s="1"/>
      <c r="Z145" s="1"/>
      <c r="AA145" s="1"/>
    </row>
    <row r="146" spans="1:27" ht="12.75" customHeight="1">
      <c r="A146" s="1"/>
      <c r="B146" s="97"/>
      <c r="C146" s="1"/>
      <c r="D146" s="1"/>
      <c r="E146" s="50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97"/>
      <c r="Y146" s="1"/>
      <c r="Z146" s="1"/>
      <c r="AA146" s="1"/>
    </row>
    <row r="147" spans="1:27" ht="12.75" customHeight="1">
      <c r="A147" s="1"/>
      <c r="B147" s="97"/>
      <c r="C147" s="1"/>
      <c r="D147" s="1"/>
      <c r="E147" s="50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97"/>
      <c r="Y147" s="1"/>
      <c r="Z147" s="1"/>
      <c r="AA147" s="1"/>
    </row>
    <row r="148" spans="1:27" ht="12.75" customHeight="1">
      <c r="A148" s="1"/>
      <c r="B148" s="97"/>
      <c r="C148" s="1"/>
      <c r="D148" s="1"/>
      <c r="E148" s="50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97"/>
      <c r="Y148" s="1"/>
      <c r="Z148" s="1"/>
      <c r="AA148" s="1"/>
    </row>
    <row r="149" spans="1:27" ht="12.75" customHeight="1">
      <c r="A149" s="1"/>
      <c r="B149" s="97"/>
      <c r="C149" s="1"/>
      <c r="D149" s="1"/>
      <c r="E149" s="50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97"/>
      <c r="Y149" s="1"/>
      <c r="Z149" s="1"/>
      <c r="AA149" s="1"/>
    </row>
    <row r="150" spans="1:27" ht="12.75" customHeight="1">
      <c r="A150" s="1"/>
      <c r="B150" s="97"/>
      <c r="C150" s="1"/>
      <c r="D150" s="1"/>
      <c r="E150" s="50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97"/>
      <c r="Y150" s="1"/>
      <c r="Z150" s="1"/>
      <c r="AA150" s="1"/>
    </row>
    <row r="151" spans="1:27" ht="12.75" customHeight="1">
      <c r="A151" s="1"/>
      <c r="B151" s="97"/>
      <c r="C151" s="1"/>
      <c r="D151" s="1"/>
      <c r="E151" s="50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97"/>
      <c r="Y151" s="1"/>
      <c r="Z151" s="1"/>
      <c r="AA151" s="1"/>
    </row>
    <row r="152" spans="1:27" ht="12.75" customHeight="1">
      <c r="A152" s="1"/>
      <c r="B152" s="97"/>
      <c r="C152" s="1"/>
      <c r="D152" s="1"/>
      <c r="E152" s="50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97"/>
      <c r="Y152" s="1"/>
      <c r="Z152" s="1"/>
      <c r="AA152" s="1"/>
    </row>
    <row r="153" spans="1:27" ht="12.75" customHeight="1">
      <c r="A153" s="1"/>
      <c r="B153" s="97"/>
      <c r="C153" s="1"/>
      <c r="D153" s="1"/>
      <c r="E153" s="50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97"/>
      <c r="Y153" s="1"/>
      <c r="Z153" s="1"/>
      <c r="AA153" s="1"/>
    </row>
    <row r="154" spans="1:27" ht="12.75" customHeight="1">
      <c r="A154" s="1"/>
      <c r="B154" s="97"/>
      <c r="C154" s="1"/>
      <c r="D154" s="1"/>
      <c r="E154" s="50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97"/>
      <c r="Y154" s="1"/>
      <c r="Z154" s="1"/>
      <c r="AA154" s="1"/>
    </row>
    <row r="155" spans="1:27" ht="12.75" customHeight="1">
      <c r="A155" s="1"/>
      <c r="B155" s="97"/>
      <c r="C155" s="1"/>
      <c r="D155" s="1"/>
      <c r="E155" s="50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97"/>
      <c r="Y155" s="1"/>
      <c r="Z155" s="1"/>
      <c r="AA155" s="1"/>
    </row>
    <row r="156" spans="1:27" ht="12.75" customHeight="1">
      <c r="A156" s="1"/>
      <c r="B156" s="97"/>
      <c r="C156" s="1"/>
      <c r="D156" s="1"/>
      <c r="E156" s="50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97"/>
      <c r="Y156" s="1"/>
      <c r="Z156" s="1"/>
      <c r="AA156" s="1"/>
    </row>
    <row r="157" spans="1:27" ht="12.75" customHeight="1">
      <c r="A157" s="1"/>
      <c r="B157" s="97"/>
      <c r="C157" s="1"/>
      <c r="D157" s="1"/>
      <c r="E157" s="50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97"/>
      <c r="Y157" s="1"/>
      <c r="Z157" s="1"/>
      <c r="AA157" s="1"/>
    </row>
    <row r="158" spans="1:27" ht="12.75" customHeight="1">
      <c r="A158" s="1"/>
      <c r="B158" s="97"/>
      <c r="C158" s="1"/>
      <c r="D158" s="1"/>
      <c r="E158" s="50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97"/>
      <c r="Y158" s="1"/>
      <c r="Z158" s="1"/>
      <c r="AA158" s="1"/>
    </row>
    <row r="159" spans="1:27" ht="12.75" customHeight="1">
      <c r="A159" s="1"/>
      <c r="B159" s="97"/>
      <c r="C159" s="1"/>
      <c r="D159" s="1"/>
      <c r="E159" s="50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97"/>
      <c r="Y159" s="1"/>
      <c r="Z159" s="1"/>
      <c r="AA159" s="1"/>
    </row>
    <row r="160" spans="1:27" ht="12.75" customHeight="1">
      <c r="A160" s="1"/>
      <c r="B160" s="97"/>
      <c r="C160" s="1"/>
      <c r="D160" s="1"/>
      <c r="E160" s="50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97"/>
      <c r="Y160" s="1"/>
      <c r="Z160" s="1"/>
      <c r="AA160" s="1"/>
    </row>
    <row r="161" spans="1:27" ht="12.75" customHeight="1">
      <c r="A161" s="1"/>
      <c r="B161" s="97"/>
      <c r="C161" s="1"/>
      <c r="D161" s="1"/>
      <c r="E161" s="50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97"/>
      <c r="Y161" s="1"/>
      <c r="Z161" s="1"/>
      <c r="AA161" s="1"/>
    </row>
    <row r="162" spans="1:27" ht="12.75" customHeight="1">
      <c r="A162" s="1"/>
      <c r="B162" s="97"/>
      <c r="C162" s="1"/>
      <c r="D162" s="1"/>
      <c r="E162" s="50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97"/>
      <c r="Y162" s="1"/>
      <c r="Z162" s="1"/>
      <c r="AA162" s="1"/>
    </row>
    <row r="163" spans="1:27" ht="12.75" customHeight="1">
      <c r="A163" s="1"/>
      <c r="B163" s="97"/>
      <c r="C163" s="1"/>
      <c r="D163" s="1"/>
      <c r="E163" s="50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97"/>
      <c r="Y163" s="1"/>
      <c r="Z163" s="1"/>
      <c r="AA163" s="1"/>
    </row>
    <row r="164" spans="1:27" ht="12.75" customHeight="1">
      <c r="A164" s="1"/>
      <c r="B164" s="97"/>
      <c r="C164" s="1"/>
      <c r="D164" s="1"/>
      <c r="E164" s="50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97"/>
      <c r="Y164" s="1"/>
      <c r="Z164" s="1"/>
      <c r="AA164" s="1"/>
    </row>
    <row r="165" spans="1:27" ht="12.75" customHeight="1">
      <c r="A165" s="1"/>
      <c r="B165" s="97"/>
      <c r="C165" s="1"/>
      <c r="D165" s="1"/>
      <c r="E165" s="50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97"/>
      <c r="Y165" s="1"/>
      <c r="Z165" s="1"/>
      <c r="AA165" s="1"/>
    </row>
    <row r="166" spans="1:27" ht="12.75" customHeight="1">
      <c r="A166" s="1"/>
      <c r="B166" s="97"/>
      <c r="C166" s="1"/>
      <c r="D166" s="1"/>
      <c r="E166" s="50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97"/>
      <c r="Y166" s="1"/>
      <c r="Z166" s="1"/>
      <c r="AA166" s="1"/>
    </row>
    <row r="167" spans="1:27" ht="12.75" customHeight="1">
      <c r="A167" s="1"/>
      <c r="B167" s="97"/>
      <c r="C167" s="1"/>
      <c r="D167" s="1"/>
      <c r="E167" s="50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97"/>
      <c r="Y167" s="1"/>
      <c r="Z167" s="1"/>
      <c r="AA167" s="1"/>
    </row>
    <row r="168" spans="1:27" ht="12.75" customHeight="1">
      <c r="A168" s="1"/>
      <c r="B168" s="97"/>
      <c r="C168" s="1"/>
      <c r="D168" s="1"/>
      <c r="E168" s="50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97"/>
      <c r="Y168" s="1"/>
      <c r="Z168" s="1"/>
      <c r="AA168" s="1"/>
    </row>
    <row r="169" spans="1:27" ht="12.75" customHeight="1">
      <c r="A169" s="1"/>
      <c r="B169" s="97"/>
      <c r="C169" s="1"/>
      <c r="D169" s="1"/>
      <c r="E169" s="50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97"/>
      <c r="Y169" s="1"/>
      <c r="Z169" s="1"/>
      <c r="AA169" s="1"/>
    </row>
    <row r="170" spans="1:27" ht="12.75" customHeight="1">
      <c r="A170" s="1"/>
      <c r="B170" s="97"/>
      <c r="C170" s="1"/>
      <c r="D170" s="1"/>
      <c r="E170" s="50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97"/>
      <c r="Y170" s="1"/>
      <c r="Z170" s="1"/>
      <c r="AA170" s="1"/>
    </row>
    <row r="171" spans="1:27" ht="12.75" customHeight="1">
      <c r="A171" s="1"/>
      <c r="B171" s="97"/>
      <c r="C171" s="1"/>
      <c r="D171" s="1"/>
      <c r="E171" s="50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97"/>
      <c r="Y171" s="1"/>
      <c r="Z171" s="1"/>
      <c r="AA171" s="1"/>
    </row>
    <row r="172" spans="1:27" ht="12.75" customHeight="1">
      <c r="A172" s="1"/>
      <c r="B172" s="97"/>
      <c r="C172" s="1"/>
      <c r="D172" s="1"/>
      <c r="E172" s="50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97"/>
      <c r="Y172" s="1"/>
      <c r="Z172" s="1"/>
      <c r="AA172" s="1"/>
    </row>
    <row r="173" spans="1:27" ht="12.75" customHeight="1">
      <c r="A173" s="1"/>
      <c r="B173" s="97"/>
      <c r="C173" s="1"/>
      <c r="D173" s="1"/>
      <c r="E173" s="50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97"/>
      <c r="Y173" s="1"/>
      <c r="Z173" s="1"/>
      <c r="AA173" s="1"/>
    </row>
    <row r="174" spans="1:27" ht="12.75" customHeight="1">
      <c r="A174" s="1"/>
      <c r="B174" s="97"/>
      <c r="C174" s="1"/>
      <c r="D174" s="1"/>
      <c r="E174" s="50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97"/>
      <c r="Y174" s="1"/>
      <c r="Z174" s="1"/>
      <c r="AA174" s="1"/>
    </row>
    <row r="175" spans="1:27" ht="12.75" customHeight="1">
      <c r="A175" s="1"/>
      <c r="B175" s="97"/>
      <c r="C175" s="1"/>
      <c r="D175" s="1"/>
      <c r="E175" s="50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97"/>
      <c r="Y175" s="1"/>
      <c r="Z175" s="1"/>
      <c r="AA175" s="1"/>
    </row>
    <row r="176" spans="1:27" ht="12.75" customHeight="1">
      <c r="A176" s="1"/>
      <c r="B176" s="97"/>
      <c r="C176" s="1"/>
      <c r="D176" s="1"/>
      <c r="E176" s="50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97"/>
      <c r="Y176" s="1"/>
      <c r="Z176" s="1"/>
      <c r="AA176" s="1"/>
    </row>
    <row r="177" spans="1:27" ht="12.75" customHeight="1">
      <c r="A177" s="1"/>
      <c r="B177" s="97"/>
      <c r="C177" s="1"/>
      <c r="D177" s="1"/>
      <c r="E177" s="50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97"/>
      <c r="Y177" s="1"/>
      <c r="Z177" s="1"/>
      <c r="AA177" s="1"/>
    </row>
    <row r="178" spans="1:27" ht="12.75" customHeight="1">
      <c r="A178" s="1"/>
      <c r="B178" s="97"/>
      <c r="C178" s="1"/>
      <c r="D178" s="1"/>
      <c r="E178" s="50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97"/>
      <c r="Y178" s="1"/>
      <c r="Z178" s="1"/>
      <c r="AA178" s="1"/>
    </row>
    <row r="179" spans="1:27" ht="12.75" customHeight="1">
      <c r="A179" s="1"/>
      <c r="B179" s="97"/>
      <c r="C179" s="1"/>
      <c r="D179" s="1"/>
      <c r="E179" s="50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97"/>
      <c r="Y179" s="1"/>
      <c r="Z179" s="1"/>
      <c r="AA179" s="1"/>
    </row>
    <row r="180" spans="1:27" ht="12.75" customHeight="1">
      <c r="A180" s="1"/>
      <c r="B180" s="97"/>
      <c r="C180" s="1"/>
      <c r="D180" s="1"/>
      <c r="E180" s="50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97"/>
      <c r="Y180" s="1"/>
      <c r="Z180" s="1"/>
      <c r="AA180" s="1"/>
    </row>
    <row r="181" spans="1:27" ht="12.75" customHeight="1">
      <c r="A181" s="1"/>
      <c r="B181" s="97"/>
      <c r="C181" s="1"/>
      <c r="D181" s="1"/>
      <c r="E181" s="50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97"/>
      <c r="Y181" s="1"/>
      <c r="Z181" s="1"/>
      <c r="AA181" s="1"/>
    </row>
    <row r="182" spans="1:27" ht="12.75" customHeight="1">
      <c r="A182" s="1"/>
      <c r="B182" s="97"/>
      <c r="C182" s="1"/>
      <c r="D182" s="1"/>
      <c r="E182" s="50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97"/>
      <c r="Y182" s="1"/>
      <c r="Z182" s="1"/>
      <c r="AA182" s="1"/>
    </row>
    <row r="183" spans="1:27" ht="12.75" customHeight="1">
      <c r="A183" s="1"/>
      <c r="B183" s="97"/>
      <c r="C183" s="1"/>
      <c r="D183" s="1"/>
      <c r="E183" s="50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97"/>
      <c r="Y183" s="1"/>
      <c r="Z183" s="1"/>
      <c r="AA183" s="1"/>
    </row>
    <row r="184" spans="1:27" ht="12.75" customHeight="1">
      <c r="A184" s="1"/>
      <c r="B184" s="97"/>
      <c r="C184" s="1"/>
      <c r="D184" s="1"/>
      <c r="E184" s="50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97"/>
      <c r="Y184" s="1"/>
      <c r="Z184" s="1"/>
      <c r="AA184" s="1"/>
    </row>
    <row r="185" spans="1:27" ht="12.75" customHeight="1">
      <c r="A185" s="1"/>
      <c r="B185" s="97"/>
      <c r="C185" s="1"/>
      <c r="D185" s="1"/>
      <c r="E185" s="50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97"/>
      <c r="Y185" s="1"/>
      <c r="Z185" s="1"/>
      <c r="AA185" s="1"/>
    </row>
    <row r="186" spans="1:27" ht="12.75" customHeight="1">
      <c r="A186" s="1"/>
      <c r="B186" s="97"/>
      <c r="C186" s="1"/>
      <c r="D186" s="1"/>
      <c r="E186" s="50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97"/>
      <c r="Y186" s="1"/>
      <c r="Z186" s="1"/>
      <c r="AA186" s="1"/>
    </row>
    <row r="187" spans="1:27" ht="12.75" customHeight="1">
      <c r="A187" s="1"/>
      <c r="B187" s="97"/>
      <c r="C187" s="1"/>
      <c r="D187" s="1"/>
      <c r="E187" s="50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97"/>
      <c r="Y187" s="1"/>
      <c r="Z187" s="1"/>
      <c r="AA187" s="1"/>
    </row>
    <row r="188" spans="1:27" ht="12.75" customHeight="1">
      <c r="A188" s="1"/>
      <c r="B188" s="97"/>
      <c r="C188" s="1"/>
      <c r="D188" s="1"/>
      <c r="E188" s="50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97"/>
      <c r="Y188" s="1"/>
      <c r="Z188" s="1"/>
      <c r="AA188" s="1"/>
    </row>
    <row r="189" spans="1:27" ht="12.75" customHeight="1">
      <c r="A189" s="1"/>
      <c r="B189" s="97"/>
      <c r="C189" s="1"/>
      <c r="D189" s="1"/>
      <c r="E189" s="50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97"/>
      <c r="Y189" s="1"/>
      <c r="Z189" s="1"/>
      <c r="AA189" s="1"/>
    </row>
    <row r="190" spans="1:27" ht="12.75" customHeight="1">
      <c r="A190" s="1"/>
      <c r="B190" s="97"/>
      <c r="C190" s="1"/>
      <c r="D190" s="1"/>
      <c r="E190" s="50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97"/>
      <c r="Y190" s="1"/>
      <c r="Z190" s="1"/>
      <c r="AA190" s="1"/>
    </row>
    <row r="191" spans="1:27" ht="12.75" customHeight="1">
      <c r="A191" s="1"/>
      <c r="B191" s="97"/>
      <c r="C191" s="1"/>
      <c r="D191" s="1"/>
      <c r="E191" s="50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97"/>
      <c r="Y191" s="1"/>
      <c r="Z191" s="1"/>
      <c r="AA191" s="1"/>
    </row>
    <row r="192" spans="1:27" ht="12.75" customHeight="1">
      <c r="A192" s="1"/>
      <c r="B192" s="97"/>
      <c r="C192" s="1"/>
      <c r="D192" s="1"/>
      <c r="E192" s="50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97"/>
      <c r="Y192" s="1"/>
      <c r="Z192" s="1"/>
      <c r="AA192" s="1"/>
    </row>
    <row r="193" spans="1:27" ht="12.75" customHeight="1">
      <c r="A193" s="1"/>
      <c r="B193" s="97"/>
      <c r="C193" s="1"/>
      <c r="D193" s="1"/>
      <c r="E193" s="50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97"/>
      <c r="Y193" s="1"/>
      <c r="Z193" s="1"/>
      <c r="AA193" s="1"/>
    </row>
    <row r="194" spans="1:27" ht="12.75" customHeight="1">
      <c r="A194" s="1"/>
      <c r="B194" s="97"/>
      <c r="C194" s="1"/>
      <c r="D194" s="1"/>
      <c r="E194" s="50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97"/>
      <c r="Y194" s="1"/>
      <c r="Z194" s="1"/>
      <c r="AA194" s="1"/>
    </row>
    <row r="195" spans="1:27" ht="12.75" customHeight="1">
      <c r="A195" s="1"/>
      <c r="B195" s="97"/>
      <c r="C195" s="1"/>
      <c r="D195" s="1"/>
      <c r="E195" s="50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97"/>
      <c r="Y195" s="1"/>
      <c r="Z195" s="1"/>
      <c r="AA195" s="1"/>
    </row>
    <row r="196" spans="1:27" ht="12.75" customHeight="1">
      <c r="A196" s="1"/>
      <c r="B196" s="97"/>
      <c r="C196" s="1"/>
      <c r="D196" s="1"/>
      <c r="E196" s="50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97"/>
      <c r="Y196" s="1"/>
      <c r="Z196" s="1"/>
      <c r="AA196" s="1"/>
    </row>
    <row r="197" spans="1:27" ht="12.75" customHeight="1">
      <c r="A197" s="1"/>
      <c r="B197" s="97"/>
      <c r="C197" s="1"/>
      <c r="D197" s="1"/>
      <c r="E197" s="50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97"/>
      <c r="Y197" s="1"/>
      <c r="Z197" s="1"/>
      <c r="AA197" s="1"/>
    </row>
    <row r="198" spans="1:27" ht="12.75" customHeight="1">
      <c r="A198" s="1"/>
      <c r="B198" s="97"/>
      <c r="C198" s="1"/>
      <c r="D198" s="1"/>
      <c r="E198" s="50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97"/>
      <c r="Y198" s="1"/>
      <c r="Z198" s="1"/>
      <c r="AA198" s="1"/>
    </row>
    <row r="199" spans="1:27" ht="12.75" customHeight="1">
      <c r="A199" s="1"/>
      <c r="B199" s="97"/>
      <c r="C199" s="1"/>
      <c r="D199" s="1"/>
      <c r="E199" s="50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97"/>
      <c r="Y199" s="1"/>
      <c r="Z199" s="1"/>
      <c r="AA199" s="1"/>
    </row>
    <row r="200" spans="1:27" ht="12.75" customHeight="1">
      <c r="A200" s="1"/>
      <c r="B200" s="97"/>
      <c r="C200" s="1"/>
      <c r="D200" s="1"/>
      <c r="E200" s="50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97"/>
      <c r="Y200" s="1"/>
      <c r="Z200" s="1"/>
      <c r="AA200" s="1"/>
    </row>
    <row r="201" spans="1:27" ht="12.75" customHeight="1">
      <c r="A201" s="1"/>
      <c r="B201" s="97"/>
      <c r="C201" s="1"/>
      <c r="D201" s="1"/>
      <c r="E201" s="50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97"/>
      <c r="Y201" s="1"/>
      <c r="Z201" s="1"/>
      <c r="AA201" s="1"/>
    </row>
    <row r="202" spans="1:27" ht="12.75" customHeight="1">
      <c r="A202" s="1"/>
      <c r="B202" s="97"/>
      <c r="C202" s="1"/>
      <c r="D202" s="1"/>
      <c r="E202" s="50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97"/>
      <c r="Y202" s="1"/>
      <c r="Z202" s="1"/>
      <c r="AA202" s="1"/>
    </row>
    <row r="203" spans="1:27" ht="12.75" customHeight="1">
      <c r="A203" s="1"/>
      <c r="B203" s="97"/>
      <c r="C203" s="1"/>
      <c r="D203" s="1"/>
      <c r="E203" s="50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97"/>
      <c r="Y203" s="1"/>
      <c r="Z203" s="1"/>
      <c r="AA203" s="1"/>
    </row>
    <row r="204" spans="1:27" ht="12.75" customHeight="1">
      <c r="A204" s="1"/>
      <c r="B204" s="97"/>
      <c r="C204" s="1"/>
      <c r="D204" s="1"/>
      <c r="E204" s="50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97"/>
      <c r="Y204" s="1"/>
      <c r="Z204" s="1"/>
      <c r="AA204" s="1"/>
    </row>
    <row r="205" spans="1:27" ht="12.75" customHeight="1">
      <c r="A205" s="1"/>
      <c r="B205" s="97"/>
      <c r="C205" s="1"/>
      <c r="D205" s="1"/>
      <c r="E205" s="50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97"/>
      <c r="Y205" s="1"/>
      <c r="Z205" s="1"/>
      <c r="AA205" s="1"/>
    </row>
    <row r="206" spans="1:27" ht="12.75" customHeight="1">
      <c r="A206" s="1"/>
      <c r="B206" s="97"/>
      <c r="C206" s="1"/>
      <c r="D206" s="1"/>
      <c r="E206" s="50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97"/>
      <c r="Y206" s="1"/>
      <c r="Z206" s="1"/>
      <c r="AA206" s="1"/>
    </row>
    <row r="207" spans="1:27" ht="12.75" customHeight="1">
      <c r="A207" s="1"/>
      <c r="B207" s="97"/>
      <c r="C207" s="1"/>
      <c r="D207" s="1"/>
      <c r="E207" s="50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97"/>
      <c r="Y207" s="1"/>
      <c r="Z207" s="1"/>
      <c r="AA207" s="1"/>
    </row>
    <row r="208" spans="1:27" ht="12.75" customHeight="1">
      <c r="A208" s="1"/>
      <c r="B208" s="97"/>
      <c r="C208" s="1"/>
      <c r="D208" s="1"/>
      <c r="E208" s="50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97"/>
      <c r="Y208" s="1"/>
      <c r="Z208" s="1"/>
      <c r="AA208" s="1"/>
    </row>
    <row r="209" spans="1:27" ht="12.75" customHeight="1">
      <c r="A209" s="1"/>
      <c r="B209" s="97"/>
      <c r="C209" s="1"/>
      <c r="D209" s="1"/>
      <c r="E209" s="50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97"/>
      <c r="Y209" s="1"/>
      <c r="Z209" s="1"/>
      <c r="AA209" s="1"/>
    </row>
    <row r="210" spans="1:27" ht="12.75" customHeight="1">
      <c r="A210" s="1"/>
      <c r="B210" s="97"/>
      <c r="C210" s="1"/>
      <c r="D210" s="1"/>
      <c r="E210" s="50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97"/>
      <c r="Y210" s="1"/>
      <c r="Z210" s="1"/>
      <c r="AA210" s="1"/>
    </row>
    <row r="211" spans="1:27" ht="12.75" customHeight="1">
      <c r="A211" s="1"/>
      <c r="B211" s="97"/>
      <c r="C211" s="1"/>
      <c r="D211" s="1"/>
      <c r="E211" s="50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97"/>
      <c r="Y211" s="1"/>
      <c r="Z211" s="1"/>
      <c r="AA211" s="1"/>
    </row>
    <row r="212" spans="1:27" ht="12.75" customHeight="1">
      <c r="A212" s="1"/>
      <c r="B212" s="97"/>
      <c r="C212" s="1"/>
      <c r="D212" s="1"/>
      <c r="E212" s="50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97"/>
      <c r="Y212" s="1"/>
      <c r="Z212" s="1"/>
      <c r="AA212" s="1"/>
    </row>
    <row r="213" spans="1:27" ht="12.75" customHeight="1">
      <c r="A213" s="1"/>
      <c r="B213" s="97"/>
      <c r="C213" s="1"/>
      <c r="D213" s="1"/>
      <c r="E213" s="50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97"/>
      <c r="Y213" s="1"/>
      <c r="Z213" s="1"/>
      <c r="AA213" s="1"/>
    </row>
    <row r="214" spans="1:27" ht="12.75" customHeight="1">
      <c r="A214" s="1"/>
      <c r="B214" s="97"/>
      <c r="C214" s="1"/>
      <c r="D214" s="1"/>
      <c r="E214" s="50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97"/>
      <c r="Y214" s="1"/>
      <c r="Z214" s="1"/>
      <c r="AA214" s="1"/>
    </row>
    <row r="215" spans="1:27" ht="12.75" customHeight="1">
      <c r="A215" s="1"/>
      <c r="B215" s="97"/>
      <c r="C215" s="1"/>
      <c r="D215" s="1"/>
      <c r="E215" s="50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97"/>
      <c r="Y215" s="1"/>
      <c r="Z215" s="1"/>
      <c r="AA215" s="1"/>
    </row>
    <row r="216" spans="1:27" ht="12.75" customHeight="1">
      <c r="A216" s="1"/>
      <c r="B216" s="97"/>
      <c r="C216" s="1"/>
      <c r="D216" s="1"/>
      <c r="E216" s="50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97"/>
      <c r="Y216" s="1"/>
      <c r="Z216" s="1"/>
      <c r="AA216" s="1"/>
    </row>
    <row r="217" spans="1:27" ht="12.75" customHeight="1">
      <c r="A217" s="1"/>
      <c r="B217" s="97"/>
      <c r="C217" s="1"/>
      <c r="D217" s="1"/>
      <c r="E217" s="50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97"/>
      <c r="Y217" s="1"/>
      <c r="Z217" s="1"/>
      <c r="AA217" s="1"/>
    </row>
    <row r="218" spans="1:27" ht="12.75" customHeight="1">
      <c r="A218" s="1"/>
      <c r="B218" s="97"/>
      <c r="C218" s="1"/>
      <c r="D218" s="1"/>
      <c r="E218" s="50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97"/>
      <c r="Y218" s="1"/>
      <c r="Z218" s="1"/>
      <c r="AA218" s="1"/>
    </row>
    <row r="219" spans="1:27" ht="12.75" customHeight="1">
      <c r="A219" s="1"/>
      <c r="B219" s="97"/>
      <c r="C219" s="1"/>
      <c r="D219" s="1"/>
      <c r="E219" s="50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97"/>
      <c r="Y219" s="1"/>
      <c r="Z219" s="1"/>
      <c r="AA219" s="1"/>
    </row>
    <row r="220" spans="1:27" ht="12.75" customHeight="1">
      <c r="A220" s="1"/>
      <c r="B220" s="97"/>
      <c r="C220" s="1"/>
      <c r="D220" s="1"/>
      <c r="E220" s="50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97"/>
      <c r="Y220" s="1"/>
      <c r="Z220" s="1"/>
      <c r="AA220" s="1"/>
    </row>
    <row r="221" spans="1:27" ht="12.75" customHeight="1">
      <c r="A221" s="1"/>
      <c r="B221" s="97"/>
      <c r="C221" s="1"/>
      <c r="D221" s="1"/>
      <c r="E221" s="50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97"/>
      <c r="Y221" s="1"/>
      <c r="Z221" s="1"/>
      <c r="AA221" s="1"/>
    </row>
    <row r="222" spans="1:27" ht="12.75" customHeight="1">
      <c r="A222" s="1"/>
      <c r="B222" s="97"/>
      <c r="C222" s="1"/>
      <c r="D222" s="1"/>
      <c r="E222" s="50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97"/>
      <c r="Y222" s="1"/>
      <c r="Z222" s="1"/>
      <c r="AA222" s="1"/>
    </row>
    <row r="223" spans="1:27" ht="12.75" customHeight="1">
      <c r="A223" s="1"/>
      <c r="B223" s="97"/>
      <c r="C223" s="1"/>
      <c r="D223" s="1"/>
      <c r="E223" s="50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97"/>
      <c r="Y223" s="1"/>
      <c r="Z223" s="1"/>
      <c r="AA223" s="1"/>
    </row>
    <row r="224" spans="1:27" ht="12.75" customHeight="1">
      <c r="A224" s="1"/>
      <c r="B224" s="97"/>
      <c r="C224" s="1"/>
      <c r="D224" s="1"/>
      <c r="E224" s="50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97"/>
      <c r="Y224" s="1"/>
      <c r="Z224" s="1"/>
      <c r="AA224" s="1"/>
    </row>
    <row r="225" spans="1:27" ht="12.75" customHeight="1">
      <c r="A225" s="1"/>
      <c r="B225" s="97"/>
      <c r="C225" s="1"/>
      <c r="D225" s="1"/>
      <c r="E225" s="50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97"/>
      <c r="Y225" s="1"/>
      <c r="Z225" s="1"/>
      <c r="AA225" s="1"/>
    </row>
    <row r="226" spans="1:27" ht="12.75" customHeight="1">
      <c r="A226" s="1"/>
      <c r="B226" s="97"/>
      <c r="C226" s="1"/>
      <c r="D226" s="1"/>
      <c r="E226" s="50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97"/>
      <c r="Y226" s="1"/>
      <c r="Z226" s="1"/>
      <c r="AA226" s="1"/>
    </row>
    <row r="227" spans="1:27" ht="12.75" customHeight="1">
      <c r="A227" s="1"/>
      <c r="B227" s="97"/>
      <c r="C227" s="1"/>
      <c r="D227" s="1"/>
      <c r="E227" s="50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97"/>
      <c r="Y227" s="1"/>
      <c r="Z227" s="1"/>
      <c r="AA227" s="1"/>
    </row>
    <row r="228" spans="1:27" ht="12.75" customHeight="1">
      <c r="A228" s="1"/>
      <c r="B228" s="97"/>
      <c r="C228" s="1"/>
      <c r="D228" s="1"/>
      <c r="E228" s="50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97"/>
      <c r="Y228" s="1"/>
      <c r="Z228" s="1"/>
      <c r="AA228" s="1"/>
    </row>
    <row r="229" spans="1:27" ht="12.75" customHeight="1">
      <c r="A229" s="1"/>
      <c r="B229" s="97"/>
      <c r="C229" s="1"/>
      <c r="D229" s="1"/>
      <c r="E229" s="50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97"/>
      <c r="Y229" s="1"/>
      <c r="Z229" s="1"/>
      <c r="AA229" s="1"/>
    </row>
    <row r="230" spans="1:27" ht="12.75" customHeight="1">
      <c r="A230" s="1"/>
      <c r="B230" s="97"/>
      <c r="C230" s="1"/>
      <c r="D230" s="1"/>
      <c r="E230" s="50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97"/>
      <c r="Y230" s="1"/>
      <c r="Z230" s="1"/>
      <c r="AA230" s="1"/>
    </row>
    <row r="231" spans="1:27" ht="12.75" customHeight="1">
      <c r="A231" s="1"/>
      <c r="B231" s="97"/>
      <c r="C231" s="1"/>
      <c r="D231" s="1"/>
      <c r="E231" s="50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97"/>
      <c r="Y231" s="1"/>
      <c r="Z231" s="1"/>
      <c r="AA231" s="1"/>
    </row>
    <row r="232" spans="1:27" ht="12.75" customHeight="1">
      <c r="A232" s="1"/>
      <c r="B232" s="97"/>
      <c r="C232" s="1"/>
      <c r="D232" s="1"/>
      <c r="E232" s="50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97"/>
      <c r="Y232" s="1"/>
      <c r="Z232" s="1"/>
      <c r="AA232" s="1"/>
    </row>
    <row r="233" spans="1:27" ht="12.75" customHeight="1">
      <c r="A233" s="1"/>
      <c r="B233" s="97"/>
      <c r="C233" s="1"/>
      <c r="D233" s="1"/>
      <c r="E233" s="50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97"/>
      <c r="Y233" s="1"/>
      <c r="Z233" s="1"/>
      <c r="AA233" s="1"/>
    </row>
    <row r="234" spans="1:27" ht="12.75" customHeight="1">
      <c r="A234" s="1"/>
      <c r="B234" s="97"/>
      <c r="C234" s="1"/>
      <c r="D234" s="1"/>
      <c r="E234" s="50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97"/>
      <c r="Y234" s="1"/>
      <c r="Z234" s="1"/>
      <c r="AA234" s="1"/>
    </row>
    <row r="235" spans="1:27" ht="12.75" customHeight="1">
      <c r="A235" s="1"/>
      <c r="B235" s="97"/>
      <c r="C235" s="1"/>
      <c r="D235" s="1"/>
      <c r="E235" s="50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97"/>
      <c r="Y235" s="1"/>
      <c r="Z235" s="1"/>
      <c r="AA235" s="1"/>
    </row>
    <row r="236" spans="1:27" ht="12.75" customHeight="1">
      <c r="A236" s="1"/>
      <c r="B236" s="97"/>
      <c r="C236" s="1"/>
      <c r="D236" s="1"/>
      <c r="E236" s="50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97"/>
      <c r="Y236" s="1"/>
      <c r="Z236" s="1"/>
      <c r="AA236" s="1"/>
    </row>
    <row r="237" spans="1:27" ht="12.75" customHeight="1">
      <c r="A237" s="1"/>
      <c r="B237" s="97"/>
      <c r="C237" s="1"/>
      <c r="D237" s="1"/>
      <c r="E237" s="50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97"/>
      <c r="Y237" s="1"/>
      <c r="Z237" s="1"/>
      <c r="AA237" s="1"/>
    </row>
    <row r="238" spans="1:27" ht="12.75" customHeight="1">
      <c r="A238" s="1"/>
      <c r="B238" s="97"/>
      <c r="C238" s="1"/>
      <c r="D238" s="1"/>
      <c r="E238" s="50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97"/>
      <c r="Y238" s="1"/>
      <c r="Z238" s="1"/>
      <c r="AA238" s="1"/>
    </row>
    <row r="239" spans="1:27" ht="12.75" customHeight="1">
      <c r="A239" s="1"/>
      <c r="B239" s="97"/>
      <c r="C239" s="1"/>
      <c r="D239" s="1"/>
      <c r="E239" s="50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97"/>
      <c r="Y239" s="1"/>
      <c r="Z239" s="1"/>
      <c r="AA239" s="1"/>
    </row>
    <row r="240" spans="1:27" ht="12.75" customHeight="1">
      <c r="A240" s="1"/>
      <c r="B240" s="97"/>
      <c r="C240" s="1"/>
      <c r="D240" s="1"/>
      <c r="E240" s="50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97"/>
      <c r="Y240" s="1"/>
      <c r="Z240" s="1"/>
      <c r="AA240" s="1"/>
    </row>
    <row r="241" spans="1:27" ht="12.75" customHeight="1">
      <c r="A241" s="1"/>
      <c r="B241" s="97"/>
      <c r="C241" s="1"/>
      <c r="D241" s="1"/>
      <c r="E241" s="50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97"/>
      <c r="Y241" s="1"/>
      <c r="Z241" s="1"/>
      <c r="AA241" s="1"/>
    </row>
    <row r="242" spans="1:27" ht="12.75" customHeight="1">
      <c r="A242" s="1"/>
      <c r="B242" s="97"/>
      <c r="C242" s="1"/>
      <c r="D242" s="1"/>
      <c r="E242" s="50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97"/>
      <c r="Y242" s="1"/>
      <c r="Z242" s="1"/>
      <c r="AA242" s="1"/>
    </row>
    <row r="243" spans="1:27" ht="12.75" customHeight="1">
      <c r="A243" s="1"/>
      <c r="B243" s="97"/>
      <c r="C243" s="1"/>
      <c r="D243" s="1"/>
      <c r="E243" s="50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97"/>
      <c r="Y243" s="1"/>
      <c r="Z243" s="1"/>
      <c r="AA243" s="1"/>
    </row>
    <row r="244" spans="1:27" ht="12.75" customHeight="1">
      <c r="A244" s="1"/>
      <c r="B244" s="97"/>
      <c r="C244" s="1"/>
      <c r="D244" s="1"/>
      <c r="E244" s="50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97"/>
      <c r="Y244" s="1"/>
      <c r="Z244" s="1"/>
      <c r="AA244" s="1"/>
    </row>
    <row r="245" spans="1:27" ht="12.75" customHeight="1">
      <c r="A245" s="1"/>
      <c r="B245" s="97"/>
      <c r="C245" s="1"/>
      <c r="D245" s="1"/>
      <c r="E245" s="50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97"/>
      <c r="Y245" s="1"/>
      <c r="Z245" s="1"/>
      <c r="AA245" s="1"/>
    </row>
    <row r="246" spans="1:27" ht="12.75" customHeight="1">
      <c r="A246" s="1"/>
      <c r="B246" s="97"/>
      <c r="C246" s="1"/>
      <c r="D246" s="1"/>
      <c r="E246" s="50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97"/>
      <c r="Y246" s="1"/>
      <c r="Z246" s="1"/>
      <c r="AA246" s="1"/>
    </row>
    <row r="247" spans="1:27" ht="12.75" customHeight="1">
      <c r="A247" s="1"/>
      <c r="B247" s="97"/>
      <c r="C247" s="1"/>
      <c r="D247" s="1"/>
      <c r="E247" s="50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97"/>
      <c r="Y247" s="1"/>
      <c r="Z247" s="1"/>
      <c r="AA247" s="1"/>
    </row>
    <row r="248" spans="1:27" ht="12.75" customHeight="1">
      <c r="A248" s="1"/>
      <c r="B248" s="97"/>
      <c r="C248" s="1"/>
      <c r="D248" s="1"/>
      <c r="E248" s="50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97"/>
      <c r="Y248" s="1"/>
      <c r="Z248" s="1"/>
      <c r="AA248" s="1"/>
    </row>
    <row r="249" spans="1:27" ht="12.75" customHeight="1">
      <c r="A249" s="1"/>
      <c r="B249" s="97"/>
      <c r="C249" s="1"/>
      <c r="D249" s="1"/>
      <c r="E249" s="50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97"/>
      <c r="Y249" s="1"/>
      <c r="Z249" s="1"/>
      <c r="AA249" s="1"/>
    </row>
    <row r="250" spans="1:27" ht="12.75" customHeight="1">
      <c r="A250" s="1"/>
      <c r="B250" s="97"/>
      <c r="C250" s="1"/>
      <c r="D250" s="1"/>
      <c r="E250" s="50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97"/>
      <c r="Y250" s="1"/>
      <c r="Z250" s="1"/>
      <c r="AA250" s="1"/>
    </row>
    <row r="251" spans="1:27" ht="12.75" customHeight="1">
      <c r="A251" s="1"/>
      <c r="B251" s="97"/>
      <c r="C251" s="1"/>
      <c r="D251" s="1"/>
      <c r="E251" s="50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97"/>
      <c r="Y251" s="1"/>
      <c r="Z251" s="1"/>
      <c r="AA251" s="1"/>
    </row>
    <row r="252" spans="1:27" ht="12.75" customHeight="1">
      <c r="A252" s="1"/>
      <c r="B252" s="97"/>
      <c r="C252" s="1"/>
      <c r="D252" s="1"/>
      <c r="E252" s="50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97"/>
      <c r="Y252" s="1"/>
      <c r="Z252" s="1"/>
      <c r="AA252" s="1"/>
    </row>
    <row r="253" spans="1:27" ht="12.75" customHeight="1">
      <c r="A253" s="1"/>
      <c r="B253" s="97"/>
      <c r="C253" s="1"/>
      <c r="D253" s="1"/>
      <c r="E253" s="50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97"/>
      <c r="Y253" s="1"/>
      <c r="Z253" s="1"/>
      <c r="AA253" s="1"/>
    </row>
    <row r="254" spans="1:27" ht="12.75" customHeight="1">
      <c r="A254" s="1"/>
      <c r="B254" s="97"/>
      <c r="C254" s="1"/>
      <c r="D254" s="1"/>
      <c r="E254" s="50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97"/>
      <c r="Y254" s="1"/>
      <c r="Z254" s="1"/>
      <c r="AA254" s="1"/>
    </row>
    <row r="255" spans="1:27" ht="12.75" customHeight="1">
      <c r="A255" s="1"/>
      <c r="B255" s="97"/>
      <c r="C255" s="1"/>
      <c r="D255" s="1"/>
      <c r="E255" s="50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97"/>
      <c r="Y255" s="1"/>
      <c r="Z255" s="1"/>
      <c r="AA255" s="1"/>
    </row>
    <row r="256" spans="1:27" ht="12.75" customHeight="1">
      <c r="A256" s="1"/>
      <c r="B256" s="97"/>
      <c r="C256" s="1"/>
      <c r="D256" s="1"/>
      <c r="E256" s="50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97"/>
      <c r="Y256" s="1"/>
      <c r="Z256" s="1"/>
      <c r="AA256" s="1"/>
    </row>
    <row r="257" spans="1:27" ht="12.75" customHeight="1">
      <c r="A257" s="1"/>
      <c r="B257" s="97"/>
      <c r="C257" s="1"/>
      <c r="D257" s="1"/>
      <c r="E257" s="50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97"/>
      <c r="Y257" s="1"/>
      <c r="Z257" s="1"/>
      <c r="AA257" s="1"/>
    </row>
    <row r="258" spans="1:27" ht="12.75" customHeight="1">
      <c r="A258" s="1"/>
      <c r="B258" s="97"/>
      <c r="C258" s="1"/>
      <c r="D258" s="1"/>
      <c r="E258" s="50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97"/>
      <c r="Y258" s="1"/>
      <c r="Z258" s="1"/>
      <c r="AA258" s="1"/>
    </row>
    <row r="259" spans="1:27" ht="12.75" customHeight="1">
      <c r="A259" s="1"/>
      <c r="B259" s="97"/>
      <c r="C259" s="1"/>
      <c r="D259" s="1"/>
      <c r="E259" s="50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97"/>
      <c r="Y259" s="1"/>
      <c r="Z259" s="1"/>
      <c r="AA259" s="1"/>
    </row>
    <row r="260" spans="1:27" ht="12.75" customHeight="1">
      <c r="A260" s="1"/>
      <c r="B260" s="97"/>
      <c r="C260" s="1"/>
      <c r="D260" s="1"/>
      <c r="E260" s="50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97"/>
      <c r="Y260" s="1"/>
      <c r="Z260" s="1"/>
      <c r="AA260" s="1"/>
    </row>
    <row r="261" spans="1:27" ht="12.75" customHeight="1">
      <c r="A261" s="1"/>
      <c r="B261" s="97"/>
      <c r="C261" s="1"/>
      <c r="D261" s="1"/>
      <c r="E261" s="50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97"/>
      <c r="Y261" s="1"/>
      <c r="Z261" s="1"/>
      <c r="AA261" s="1"/>
    </row>
    <row r="262" spans="1:27" ht="12.75" customHeight="1">
      <c r="A262" s="1"/>
      <c r="B262" s="97"/>
      <c r="C262" s="1"/>
      <c r="D262" s="1"/>
      <c r="E262" s="50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97"/>
      <c r="Y262" s="1"/>
      <c r="Z262" s="1"/>
      <c r="AA262" s="1"/>
    </row>
    <row r="263" spans="1:27" ht="12.75" customHeight="1">
      <c r="A263" s="1"/>
      <c r="B263" s="97"/>
      <c r="C263" s="1"/>
      <c r="D263" s="1"/>
      <c r="E263" s="50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97"/>
      <c r="Y263" s="1"/>
      <c r="Z263" s="1"/>
      <c r="AA263" s="1"/>
    </row>
    <row r="264" spans="1:27" ht="12.75" customHeight="1">
      <c r="A264" s="1"/>
      <c r="B264" s="97"/>
      <c r="C264" s="1"/>
      <c r="D264" s="1"/>
      <c r="E264" s="50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97"/>
      <c r="Y264" s="1"/>
      <c r="Z264" s="1"/>
      <c r="AA264" s="1"/>
    </row>
    <row r="265" spans="1:27" ht="12.75" customHeight="1">
      <c r="A265" s="1"/>
      <c r="B265" s="97"/>
      <c r="C265" s="1"/>
      <c r="D265" s="1"/>
      <c r="E265" s="50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97"/>
      <c r="Y265" s="1"/>
      <c r="Z265" s="1"/>
      <c r="AA265" s="1"/>
    </row>
    <row r="266" spans="1:27" ht="12.75" customHeight="1">
      <c r="A266" s="1"/>
      <c r="B266" s="97"/>
      <c r="C266" s="1"/>
      <c r="D266" s="1"/>
      <c r="E266" s="50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97"/>
      <c r="Y266" s="1"/>
      <c r="Z266" s="1"/>
      <c r="AA266" s="1"/>
    </row>
    <row r="267" spans="1:27" ht="12.75" customHeight="1">
      <c r="A267" s="1"/>
      <c r="B267" s="97"/>
      <c r="C267" s="1"/>
      <c r="D267" s="1"/>
      <c r="E267" s="50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97"/>
      <c r="Y267" s="1"/>
      <c r="Z267" s="1"/>
      <c r="AA267" s="1"/>
    </row>
    <row r="268" spans="1:27" ht="12.75" customHeight="1">
      <c r="A268" s="1"/>
      <c r="B268" s="97"/>
      <c r="C268" s="1"/>
      <c r="D268" s="1"/>
      <c r="E268" s="50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97"/>
      <c r="Y268" s="1"/>
      <c r="Z268" s="1"/>
      <c r="AA268" s="1"/>
    </row>
    <row r="269" spans="1:27" ht="12.75" customHeight="1">
      <c r="A269" s="1"/>
      <c r="B269" s="97"/>
      <c r="C269" s="1"/>
      <c r="D269" s="1"/>
      <c r="E269" s="50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97"/>
      <c r="Y269" s="1"/>
      <c r="Z269" s="1"/>
      <c r="AA269" s="1"/>
    </row>
    <row r="270" spans="1:27" ht="12.75" customHeight="1">
      <c r="A270" s="1"/>
      <c r="B270" s="97"/>
      <c r="C270" s="1"/>
      <c r="D270" s="1"/>
      <c r="E270" s="50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97"/>
      <c r="Y270" s="1"/>
      <c r="Z270" s="1"/>
      <c r="AA270" s="1"/>
    </row>
    <row r="271" spans="1:27" ht="12.75" customHeight="1">
      <c r="A271" s="1"/>
      <c r="B271" s="97"/>
      <c r="C271" s="1"/>
      <c r="D271" s="1"/>
      <c r="E271" s="50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97"/>
      <c r="Y271" s="1"/>
      <c r="Z271" s="1"/>
      <c r="AA271" s="1"/>
    </row>
    <row r="272" spans="1:27" ht="12.75" customHeight="1">
      <c r="A272" s="1"/>
      <c r="B272" s="97"/>
      <c r="C272" s="1"/>
      <c r="D272" s="1"/>
      <c r="E272" s="50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97"/>
      <c r="Y272" s="1"/>
      <c r="Z272" s="1"/>
      <c r="AA272" s="1"/>
    </row>
    <row r="273" spans="1:27" ht="12.75" customHeight="1">
      <c r="A273" s="1"/>
      <c r="B273" s="97"/>
      <c r="C273" s="1"/>
      <c r="D273" s="1"/>
      <c r="E273" s="50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97"/>
      <c r="Y273" s="1"/>
      <c r="Z273" s="1"/>
      <c r="AA273" s="1"/>
    </row>
    <row r="274" spans="1:27" ht="12.75" customHeight="1">
      <c r="A274" s="1"/>
      <c r="B274" s="97"/>
      <c r="C274" s="1"/>
      <c r="D274" s="1"/>
      <c r="E274" s="50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97"/>
      <c r="Y274" s="1"/>
      <c r="Z274" s="1"/>
      <c r="AA274" s="1"/>
    </row>
    <row r="275" spans="1:27" ht="12.75" customHeight="1">
      <c r="A275" s="1"/>
      <c r="B275" s="97"/>
      <c r="C275" s="1"/>
      <c r="D275" s="1"/>
      <c r="E275" s="50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97"/>
      <c r="Y275" s="1"/>
      <c r="Z275" s="1"/>
      <c r="AA275" s="1"/>
    </row>
    <row r="276" spans="1:27" ht="12.75" customHeight="1">
      <c r="A276" s="1"/>
      <c r="B276" s="97"/>
      <c r="C276" s="1"/>
      <c r="D276" s="1"/>
      <c r="E276" s="50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97"/>
      <c r="Y276" s="1"/>
      <c r="Z276" s="1"/>
      <c r="AA276" s="1"/>
    </row>
    <row r="277" spans="1:27" ht="12.75" customHeight="1">
      <c r="A277" s="1"/>
      <c r="B277" s="97"/>
      <c r="C277" s="1"/>
      <c r="D277" s="1"/>
      <c r="E277" s="50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97"/>
      <c r="Y277" s="1"/>
      <c r="Z277" s="1"/>
      <c r="AA277" s="1"/>
    </row>
    <row r="278" spans="1:27" ht="12.75" customHeight="1">
      <c r="A278" s="1"/>
      <c r="B278" s="97"/>
      <c r="C278" s="1"/>
      <c r="D278" s="1"/>
      <c r="E278" s="50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97"/>
      <c r="Y278" s="1"/>
      <c r="Z278" s="1"/>
      <c r="AA278" s="1"/>
    </row>
    <row r="279" spans="1:27" ht="12.75" customHeight="1">
      <c r="A279" s="1"/>
      <c r="B279" s="97"/>
      <c r="C279" s="1"/>
      <c r="D279" s="1"/>
      <c r="E279" s="50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97"/>
      <c r="Y279" s="1"/>
      <c r="Z279" s="1"/>
      <c r="AA279" s="1"/>
    </row>
    <row r="280" spans="1:27" ht="12.75" customHeight="1">
      <c r="A280" s="1"/>
      <c r="B280" s="97"/>
      <c r="C280" s="1"/>
      <c r="D280" s="1"/>
      <c r="E280" s="50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97"/>
      <c r="Y280" s="1"/>
      <c r="Z280" s="1"/>
      <c r="AA280" s="1"/>
    </row>
    <row r="281" spans="1:27" ht="12.75" customHeight="1">
      <c r="A281" s="1"/>
      <c r="B281" s="97"/>
      <c r="C281" s="1"/>
      <c r="D281" s="1"/>
      <c r="E281" s="50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97"/>
      <c r="Y281" s="1"/>
      <c r="Z281" s="1"/>
      <c r="AA281" s="1"/>
    </row>
    <row r="282" spans="1:27" ht="12.75" customHeight="1">
      <c r="A282" s="1"/>
      <c r="B282" s="97"/>
      <c r="C282" s="1"/>
      <c r="D282" s="1"/>
      <c r="E282" s="50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97"/>
      <c r="Y282" s="1"/>
      <c r="Z282" s="1"/>
      <c r="AA282" s="1"/>
    </row>
    <row r="283" spans="1:27" ht="12.75" customHeight="1">
      <c r="A283" s="1"/>
      <c r="B283" s="97"/>
      <c r="C283" s="1"/>
      <c r="D283" s="1"/>
      <c r="E283" s="50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97"/>
      <c r="Y283" s="1"/>
      <c r="Z283" s="1"/>
      <c r="AA283" s="1"/>
    </row>
    <row r="284" spans="1:27" ht="12.75" customHeight="1">
      <c r="A284" s="1"/>
      <c r="B284" s="97"/>
      <c r="C284" s="1"/>
      <c r="D284" s="1"/>
      <c r="E284" s="50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97"/>
      <c r="Y284" s="1"/>
      <c r="Z284" s="1"/>
      <c r="AA284" s="1"/>
    </row>
    <row r="285" spans="1:27" ht="12.75" customHeight="1">
      <c r="A285" s="1"/>
      <c r="B285" s="97"/>
      <c r="C285" s="1"/>
      <c r="D285" s="1"/>
      <c r="E285" s="50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97"/>
      <c r="Y285" s="1"/>
      <c r="Z285" s="1"/>
      <c r="AA285" s="1"/>
    </row>
    <row r="286" spans="1:27" ht="12.75" customHeight="1">
      <c r="A286" s="1"/>
      <c r="B286" s="97"/>
      <c r="C286" s="1"/>
      <c r="D286" s="1"/>
      <c r="E286" s="50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97"/>
      <c r="Y286" s="1"/>
      <c r="Z286" s="1"/>
      <c r="AA286" s="1"/>
    </row>
    <row r="287" spans="1:27" ht="12.75" customHeight="1">
      <c r="A287" s="1"/>
      <c r="B287" s="97"/>
      <c r="C287" s="1"/>
      <c r="D287" s="1"/>
      <c r="E287" s="50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97"/>
      <c r="Y287" s="1"/>
      <c r="Z287" s="1"/>
      <c r="AA287" s="1"/>
    </row>
    <row r="288" spans="1:27" ht="12.75" customHeight="1">
      <c r="A288" s="1"/>
      <c r="B288" s="97"/>
      <c r="C288" s="1"/>
      <c r="D288" s="1"/>
      <c r="E288" s="50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97"/>
      <c r="Y288" s="1"/>
      <c r="Z288" s="1"/>
      <c r="AA288" s="1"/>
    </row>
    <row r="289" spans="1:27" ht="12.75" customHeight="1">
      <c r="A289" s="1"/>
      <c r="B289" s="97"/>
      <c r="C289" s="1"/>
      <c r="D289" s="1"/>
      <c r="E289" s="50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97"/>
      <c r="Y289" s="1"/>
      <c r="Z289" s="1"/>
      <c r="AA289" s="1"/>
    </row>
    <row r="290" spans="1:27" ht="12.75" customHeight="1">
      <c r="A290" s="1"/>
      <c r="B290" s="97"/>
      <c r="C290" s="1"/>
      <c r="D290" s="1"/>
      <c r="E290" s="50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97"/>
      <c r="Y290" s="1"/>
      <c r="Z290" s="1"/>
      <c r="AA290" s="1"/>
    </row>
    <row r="291" spans="1:27" ht="12.75" customHeight="1">
      <c r="A291" s="1"/>
      <c r="B291" s="97"/>
      <c r="C291" s="1"/>
      <c r="D291" s="1"/>
      <c r="E291" s="50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97"/>
      <c r="Y291" s="1"/>
      <c r="Z291" s="1"/>
      <c r="AA291" s="1"/>
    </row>
    <row r="292" spans="1:27" ht="12.75" customHeight="1">
      <c r="A292" s="1"/>
      <c r="B292" s="97"/>
      <c r="C292" s="1"/>
      <c r="D292" s="1"/>
      <c r="E292" s="50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97"/>
      <c r="Y292" s="1"/>
      <c r="Z292" s="1"/>
      <c r="AA292" s="1"/>
    </row>
    <row r="293" spans="1:27" ht="12.75" customHeight="1">
      <c r="A293" s="1"/>
      <c r="B293" s="97"/>
      <c r="C293" s="1"/>
      <c r="D293" s="1"/>
      <c r="E293" s="50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97"/>
      <c r="Y293" s="1"/>
      <c r="Z293" s="1"/>
      <c r="AA293" s="1"/>
    </row>
    <row r="294" spans="1:27" ht="12.75" customHeight="1">
      <c r="A294" s="1"/>
      <c r="B294" s="97"/>
      <c r="C294" s="1"/>
      <c r="D294" s="1"/>
      <c r="E294" s="50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97"/>
      <c r="Y294" s="1"/>
      <c r="Z294" s="1"/>
      <c r="AA294" s="1"/>
    </row>
    <row r="295" spans="1:27" ht="12.75" customHeight="1">
      <c r="A295" s="1"/>
      <c r="B295" s="97"/>
      <c r="C295" s="1"/>
      <c r="D295" s="1"/>
      <c r="E295" s="50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97"/>
      <c r="Y295" s="1"/>
      <c r="Z295" s="1"/>
      <c r="AA295" s="1"/>
    </row>
    <row r="296" spans="1:27" ht="12.75" customHeight="1">
      <c r="A296" s="1"/>
      <c r="B296" s="97"/>
      <c r="C296" s="1"/>
      <c r="D296" s="1"/>
      <c r="E296" s="50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97"/>
      <c r="Y296" s="1"/>
      <c r="Z296" s="1"/>
      <c r="AA296" s="1"/>
    </row>
    <row r="297" spans="1:27" ht="12.75" customHeight="1">
      <c r="A297" s="1"/>
      <c r="B297" s="97"/>
      <c r="C297" s="1"/>
      <c r="D297" s="1"/>
      <c r="E297" s="50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97"/>
      <c r="Y297" s="1"/>
      <c r="Z297" s="1"/>
      <c r="AA297" s="1"/>
    </row>
    <row r="298" spans="1:27" ht="12.75" customHeight="1">
      <c r="A298" s="1"/>
      <c r="B298" s="97"/>
      <c r="C298" s="1"/>
      <c r="D298" s="1"/>
      <c r="E298" s="50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97"/>
      <c r="Y298" s="1"/>
      <c r="Z298" s="1"/>
      <c r="AA298" s="1"/>
    </row>
    <row r="299" spans="1:27" ht="12.75" customHeight="1">
      <c r="A299" s="1"/>
      <c r="B299" s="97"/>
      <c r="C299" s="1"/>
      <c r="D299" s="1"/>
      <c r="E299" s="50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97"/>
      <c r="Y299" s="1"/>
      <c r="Z299" s="1"/>
      <c r="AA299" s="1"/>
    </row>
    <row r="300" spans="1:27" ht="12.75" customHeight="1">
      <c r="A300" s="1"/>
      <c r="B300" s="97"/>
      <c r="C300" s="1"/>
      <c r="D300" s="1"/>
      <c r="E300" s="50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97"/>
      <c r="Y300" s="1"/>
      <c r="Z300" s="1"/>
      <c r="AA300" s="1"/>
    </row>
    <row r="301" spans="1:27" ht="12.75" customHeight="1">
      <c r="A301" s="1"/>
      <c r="B301" s="97"/>
      <c r="C301" s="1"/>
      <c r="D301" s="1"/>
      <c r="E301" s="50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97"/>
      <c r="Y301" s="1"/>
      <c r="Z301" s="1"/>
      <c r="AA301" s="1"/>
    </row>
    <row r="302" spans="1:27" ht="12.75" customHeight="1">
      <c r="A302" s="1"/>
      <c r="B302" s="97"/>
      <c r="C302" s="1"/>
      <c r="D302" s="1"/>
      <c r="E302" s="50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97"/>
      <c r="Y302" s="1"/>
      <c r="Z302" s="1"/>
      <c r="AA302" s="1"/>
    </row>
    <row r="303" spans="1:27" ht="12.75" customHeight="1">
      <c r="A303" s="1"/>
      <c r="B303" s="97"/>
      <c r="C303" s="1"/>
      <c r="D303" s="1"/>
      <c r="E303" s="50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97"/>
      <c r="Y303" s="1"/>
      <c r="Z303" s="1"/>
      <c r="AA303" s="1"/>
    </row>
    <row r="304" spans="1:27" ht="12.75" customHeight="1">
      <c r="A304" s="1"/>
      <c r="B304" s="97"/>
      <c r="C304" s="1"/>
      <c r="D304" s="1"/>
      <c r="E304" s="50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97"/>
      <c r="Y304" s="1"/>
      <c r="Z304" s="1"/>
      <c r="AA304" s="1"/>
    </row>
    <row r="305" spans="1:27" ht="12.75" customHeight="1">
      <c r="A305" s="1"/>
      <c r="B305" s="97"/>
      <c r="C305" s="1"/>
      <c r="D305" s="1"/>
      <c r="E305" s="50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97"/>
      <c r="Y305" s="1"/>
      <c r="Z305" s="1"/>
      <c r="AA305" s="1"/>
    </row>
    <row r="306" spans="1:27" ht="12.75" customHeight="1">
      <c r="A306" s="1"/>
      <c r="B306" s="97"/>
      <c r="C306" s="1"/>
      <c r="D306" s="1"/>
      <c r="E306" s="50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97"/>
      <c r="Y306" s="1"/>
      <c r="Z306" s="1"/>
      <c r="AA306" s="1"/>
    </row>
    <row r="307" spans="1:27" ht="12.75" customHeight="1">
      <c r="A307" s="1"/>
      <c r="B307" s="97"/>
      <c r="C307" s="1"/>
      <c r="D307" s="1"/>
      <c r="E307" s="50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97"/>
      <c r="Y307" s="1"/>
      <c r="Z307" s="1"/>
      <c r="AA307" s="1"/>
    </row>
    <row r="308" spans="1:27" ht="12.75" customHeight="1">
      <c r="A308" s="1"/>
      <c r="B308" s="97"/>
      <c r="C308" s="1"/>
      <c r="D308" s="1"/>
      <c r="E308" s="50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97"/>
      <c r="Y308" s="1"/>
      <c r="Z308" s="1"/>
      <c r="AA308" s="1"/>
    </row>
    <row r="309" spans="1:27" ht="12.75" customHeight="1">
      <c r="A309" s="1"/>
      <c r="B309" s="97"/>
      <c r="C309" s="1"/>
      <c r="D309" s="1"/>
      <c r="E309" s="50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97"/>
      <c r="Y309" s="1"/>
      <c r="Z309" s="1"/>
      <c r="AA309" s="1"/>
    </row>
    <row r="310" spans="1:27" ht="12.75" customHeight="1">
      <c r="A310" s="1"/>
      <c r="B310" s="97"/>
      <c r="C310" s="1"/>
      <c r="D310" s="1"/>
      <c r="E310" s="50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97"/>
      <c r="Y310" s="1"/>
      <c r="Z310" s="1"/>
      <c r="AA310" s="1"/>
    </row>
    <row r="311" spans="1:27" ht="12.75" customHeight="1">
      <c r="A311" s="1"/>
      <c r="B311" s="97"/>
      <c r="C311" s="1"/>
      <c r="D311" s="1"/>
      <c r="E311" s="50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97"/>
      <c r="Y311" s="1"/>
      <c r="Z311" s="1"/>
      <c r="AA311" s="1"/>
    </row>
    <row r="312" spans="1:27" ht="12.75" customHeight="1">
      <c r="A312" s="1"/>
      <c r="B312" s="97"/>
      <c r="C312" s="1"/>
      <c r="D312" s="1"/>
      <c r="E312" s="50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97"/>
      <c r="Y312" s="1"/>
      <c r="Z312" s="1"/>
      <c r="AA312" s="1"/>
    </row>
    <row r="313" spans="1:27" ht="12.75" customHeight="1">
      <c r="A313" s="1"/>
      <c r="B313" s="97"/>
      <c r="C313" s="1"/>
      <c r="D313" s="1"/>
      <c r="E313" s="50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97"/>
      <c r="Y313" s="1"/>
      <c r="Z313" s="1"/>
      <c r="AA313" s="1"/>
    </row>
    <row r="314" spans="1:27" ht="12.75" customHeight="1">
      <c r="A314" s="1"/>
      <c r="B314" s="97"/>
      <c r="C314" s="1"/>
      <c r="D314" s="1"/>
      <c r="E314" s="50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97"/>
      <c r="Y314" s="1"/>
      <c r="Z314" s="1"/>
      <c r="AA314" s="1"/>
    </row>
    <row r="315" spans="1:27" ht="12.75" customHeight="1">
      <c r="A315" s="1"/>
      <c r="B315" s="97"/>
      <c r="C315" s="1"/>
      <c r="D315" s="1"/>
      <c r="E315" s="50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97"/>
      <c r="Y315" s="1"/>
      <c r="Z315" s="1"/>
      <c r="AA315" s="1"/>
    </row>
    <row r="316" spans="1:27" ht="12.75" customHeight="1">
      <c r="A316" s="1"/>
      <c r="B316" s="97"/>
      <c r="C316" s="1"/>
      <c r="D316" s="1"/>
      <c r="E316" s="50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97"/>
      <c r="Y316" s="1"/>
      <c r="Z316" s="1"/>
      <c r="AA316" s="1"/>
    </row>
    <row r="317" spans="1:27" ht="12.75" customHeight="1">
      <c r="A317" s="1"/>
      <c r="B317" s="97"/>
      <c r="C317" s="1"/>
      <c r="D317" s="1"/>
      <c r="E317" s="50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97"/>
      <c r="Y317" s="1"/>
      <c r="Z317" s="1"/>
      <c r="AA317" s="1"/>
    </row>
    <row r="318" spans="1:27" ht="12.75" customHeight="1">
      <c r="A318" s="1"/>
      <c r="B318" s="97"/>
      <c r="C318" s="1"/>
      <c r="D318" s="1"/>
      <c r="E318" s="50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97"/>
      <c r="Y318" s="1"/>
      <c r="Z318" s="1"/>
      <c r="AA318" s="1"/>
    </row>
    <row r="319" spans="1:27" ht="12.75" customHeight="1">
      <c r="A319" s="1"/>
      <c r="B319" s="97"/>
      <c r="C319" s="1"/>
      <c r="D319" s="1"/>
      <c r="E319" s="50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97"/>
      <c r="Y319" s="1"/>
      <c r="Z319" s="1"/>
      <c r="AA319" s="1"/>
    </row>
    <row r="320" spans="1:27" ht="12.75" customHeight="1">
      <c r="A320" s="1"/>
      <c r="B320" s="97"/>
      <c r="C320" s="1"/>
      <c r="D320" s="1"/>
      <c r="E320" s="50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97"/>
      <c r="Y320" s="1"/>
      <c r="Z320" s="1"/>
      <c r="AA320" s="1"/>
    </row>
    <row r="321" spans="1:27" ht="12.75" customHeight="1">
      <c r="A321" s="1"/>
      <c r="B321" s="97"/>
      <c r="C321" s="1"/>
      <c r="D321" s="1"/>
      <c r="E321" s="50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97"/>
      <c r="Y321" s="1"/>
      <c r="Z321" s="1"/>
      <c r="AA321" s="1"/>
    </row>
    <row r="322" spans="1:27" ht="12.75" customHeight="1">
      <c r="A322" s="1"/>
      <c r="B322" s="97"/>
      <c r="C322" s="1"/>
      <c r="D322" s="1"/>
      <c r="E322" s="50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97"/>
      <c r="Y322" s="1"/>
      <c r="Z322" s="1"/>
      <c r="AA322" s="1"/>
    </row>
    <row r="323" spans="1:27" ht="12.75" customHeight="1">
      <c r="A323" s="1"/>
      <c r="B323" s="97"/>
      <c r="C323" s="1"/>
      <c r="D323" s="1"/>
      <c r="E323" s="50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97"/>
      <c r="Y323" s="1"/>
      <c r="Z323" s="1"/>
      <c r="AA323" s="1"/>
    </row>
    <row r="324" spans="1:27" ht="12.75" customHeight="1">
      <c r="A324" s="1"/>
      <c r="B324" s="97"/>
      <c r="C324" s="1"/>
      <c r="D324" s="1"/>
      <c r="E324" s="50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97"/>
      <c r="Y324" s="1"/>
      <c r="Z324" s="1"/>
      <c r="AA324" s="1"/>
    </row>
    <row r="325" spans="1:27" ht="12.75" customHeight="1">
      <c r="A325" s="1"/>
      <c r="B325" s="97"/>
      <c r="C325" s="1"/>
      <c r="D325" s="1"/>
      <c r="E325" s="50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97"/>
      <c r="Y325" s="1"/>
      <c r="Z325" s="1"/>
      <c r="AA325" s="1"/>
    </row>
    <row r="326" spans="1:27" ht="12.75" customHeight="1">
      <c r="A326" s="1"/>
      <c r="B326" s="97"/>
      <c r="C326" s="1"/>
      <c r="D326" s="1"/>
      <c r="E326" s="50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97"/>
      <c r="Y326" s="1"/>
      <c r="Z326" s="1"/>
      <c r="AA326" s="1"/>
    </row>
    <row r="327" spans="1:27" ht="12.75" customHeight="1">
      <c r="A327" s="1"/>
      <c r="B327" s="97"/>
      <c r="C327" s="1"/>
      <c r="D327" s="1"/>
      <c r="E327" s="50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97"/>
      <c r="Y327" s="1"/>
      <c r="Z327" s="1"/>
      <c r="AA327" s="1"/>
    </row>
    <row r="328" spans="1:27" ht="12.75" customHeight="1">
      <c r="A328" s="1"/>
      <c r="B328" s="97"/>
      <c r="C328" s="1"/>
      <c r="D328" s="1"/>
      <c r="E328" s="50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97"/>
      <c r="Y328" s="1"/>
      <c r="Z328" s="1"/>
      <c r="AA328" s="1"/>
    </row>
    <row r="329" spans="1:27" ht="12.75" customHeight="1">
      <c r="A329" s="1"/>
      <c r="B329" s="97"/>
      <c r="C329" s="1"/>
      <c r="D329" s="1"/>
      <c r="E329" s="50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97"/>
      <c r="Y329" s="1"/>
      <c r="Z329" s="1"/>
      <c r="AA329" s="1"/>
    </row>
    <row r="330" spans="1:27" ht="12.75" customHeight="1">
      <c r="A330" s="1"/>
      <c r="B330" s="97"/>
      <c r="C330" s="1"/>
      <c r="D330" s="1"/>
      <c r="E330" s="50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97"/>
      <c r="Y330" s="1"/>
      <c r="Z330" s="1"/>
      <c r="AA330" s="1"/>
    </row>
    <row r="331" spans="1:27" ht="12.75" customHeight="1">
      <c r="A331" s="1"/>
      <c r="B331" s="97"/>
      <c r="C331" s="1"/>
      <c r="D331" s="1"/>
      <c r="E331" s="50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97"/>
      <c r="Y331" s="1"/>
      <c r="Z331" s="1"/>
      <c r="AA331" s="1"/>
    </row>
    <row r="332" spans="1:27" ht="12.75" customHeight="1">
      <c r="A332" s="1"/>
      <c r="B332" s="97"/>
      <c r="C332" s="1"/>
      <c r="D332" s="1"/>
      <c r="E332" s="50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97"/>
      <c r="Y332" s="1"/>
      <c r="Z332" s="1"/>
      <c r="AA332" s="1"/>
    </row>
    <row r="333" spans="1:27" ht="12.75" customHeight="1">
      <c r="A333" s="1"/>
      <c r="B333" s="97"/>
      <c r="C333" s="1"/>
      <c r="D333" s="1"/>
      <c r="E333" s="50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97"/>
      <c r="Y333" s="1"/>
      <c r="Z333" s="1"/>
      <c r="AA333" s="1"/>
    </row>
    <row r="334" spans="1:27" ht="12.75" customHeight="1">
      <c r="A334" s="1"/>
      <c r="B334" s="97"/>
      <c r="C334" s="1"/>
      <c r="D334" s="1"/>
      <c r="E334" s="50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97"/>
      <c r="Y334" s="1"/>
      <c r="Z334" s="1"/>
      <c r="AA334" s="1"/>
    </row>
    <row r="335" spans="1:27" ht="12.75" customHeight="1">
      <c r="A335" s="1"/>
      <c r="B335" s="97"/>
      <c r="C335" s="1"/>
      <c r="D335" s="1"/>
      <c r="E335" s="50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97"/>
      <c r="Y335" s="1"/>
      <c r="Z335" s="1"/>
      <c r="AA335" s="1"/>
    </row>
    <row r="336" spans="1:27" ht="12.75" customHeight="1">
      <c r="A336" s="1"/>
      <c r="B336" s="97"/>
      <c r="C336" s="1"/>
      <c r="D336" s="1"/>
      <c r="E336" s="50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97"/>
      <c r="Y336" s="1"/>
      <c r="Z336" s="1"/>
      <c r="AA336" s="1"/>
    </row>
    <row r="337" spans="1:27" ht="12.75" customHeight="1">
      <c r="A337" s="1"/>
      <c r="B337" s="97"/>
      <c r="C337" s="1"/>
      <c r="D337" s="1"/>
      <c r="E337" s="50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97"/>
      <c r="Y337" s="1"/>
      <c r="Z337" s="1"/>
      <c r="AA337" s="1"/>
    </row>
    <row r="338" spans="1:27" ht="12.75" customHeight="1">
      <c r="A338" s="1"/>
      <c r="B338" s="97"/>
      <c r="C338" s="1"/>
      <c r="D338" s="1"/>
      <c r="E338" s="50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97"/>
      <c r="Y338" s="1"/>
      <c r="Z338" s="1"/>
      <c r="AA338" s="1"/>
    </row>
    <row r="339" spans="1:27" ht="12.75" customHeight="1">
      <c r="A339" s="1"/>
      <c r="B339" s="97"/>
      <c r="C339" s="1"/>
      <c r="D339" s="1"/>
      <c r="E339" s="50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97"/>
      <c r="Y339" s="1"/>
      <c r="Z339" s="1"/>
      <c r="AA339" s="1"/>
    </row>
    <row r="340" spans="1:27" ht="12.75" customHeight="1">
      <c r="A340" s="1"/>
      <c r="B340" s="97"/>
      <c r="C340" s="1"/>
      <c r="D340" s="1"/>
      <c r="E340" s="50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97"/>
      <c r="Y340" s="1"/>
      <c r="Z340" s="1"/>
      <c r="AA340" s="1"/>
    </row>
    <row r="341" spans="1:27" ht="12.75" customHeight="1">
      <c r="A341" s="1"/>
      <c r="B341" s="97"/>
      <c r="C341" s="1"/>
      <c r="D341" s="1"/>
      <c r="E341" s="50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97"/>
      <c r="Y341" s="1"/>
      <c r="Z341" s="1"/>
      <c r="AA341" s="1"/>
    </row>
    <row r="342" spans="1:27" ht="12.75" customHeight="1">
      <c r="A342" s="1"/>
      <c r="B342" s="97"/>
      <c r="C342" s="1"/>
      <c r="D342" s="1"/>
      <c r="E342" s="50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97"/>
      <c r="Y342" s="1"/>
      <c r="Z342" s="1"/>
      <c r="AA342" s="1"/>
    </row>
    <row r="343" spans="1:27" ht="12.75" customHeight="1">
      <c r="A343" s="1"/>
      <c r="B343" s="97"/>
      <c r="C343" s="1"/>
      <c r="D343" s="1"/>
      <c r="E343" s="50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97"/>
      <c r="Y343" s="1"/>
      <c r="Z343" s="1"/>
      <c r="AA343" s="1"/>
    </row>
    <row r="344" spans="1:27" ht="12.75" customHeight="1">
      <c r="A344" s="1"/>
      <c r="B344" s="97"/>
      <c r="C344" s="1"/>
      <c r="D344" s="1"/>
      <c r="E344" s="50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97"/>
      <c r="Y344" s="1"/>
      <c r="Z344" s="1"/>
      <c r="AA344" s="1"/>
    </row>
    <row r="345" spans="1:27" ht="12.75" customHeight="1">
      <c r="A345" s="1"/>
      <c r="B345" s="97"/>
      <c r="C345" s="1"/>
      <c r="D345" s="1"/>
      <c r="E345" s="50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97"/>
      <c r="Y345" s="1"/>
      <c r="Z345" s="1"/>
      <c r="AA345" s="1"/>
    </row>
    <row r="346" spans="1:27" ht="12.75" customHeight="1">
      <c r="A346" s="1"/>
      <c r="B346" s="97"/>
      <c r="C346" s="1"/>
      <c r="D346" s="1"/>
      <c r="E346" s="50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97"/>
      <c r="Y346" s="1"/>
      <c r="Z346" s="1"/>
      <c r="AA346" s="1"/>
    </row>
    <row r="347" spans="1:27" ht="12.75" customHeight="1">
      <c r="A347" s="1"/>
      <c r="B347" s="97"/>
      <c r="C347" s="1"/>
      <c r="D347" s="1"/>
      <c r="E347" s="50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97"/>
      <c r="Y347" s="1"/>
      <c r="Z347" s="1"/>
      <c r="AA347" s="1"/>
    </row>
    <row r="348" spans="1:27" ht="12.75" customHeight="1">
      <c r="A348" s="1"/>
      <c r="B348" s="97"/>
      <c r="C348" s="1"/>
      <c r="D348" s="1"/>
      <c r="E348" s="50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97"/>
      <c r="Y348" s="1"/>
      <c r="Z348" s="1"/>
      <c r="AA348" s="1"/>
    </row>
    <row r="349" spans="1:27" ht="12.75" customHeight="1">
      <c r="A349" s="1"/>
      <c r="B349" s="97"/>
      <c r="C349" s="1"/>
      <c r="D349" s="1"/>
      <c r="E349" s="50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97"/>
      <c r="Y349" s="1"/>
      <c r="Z349" s="1"/>
      <c r="AA349" s="1"/>
    </row>
    <row r="350" spans="1:27" ht="12.75" customHeight="1">
      <c r="A350" s="1"/>
      <c r="B350" s="97"/>
      <c r="C350" s="1"/>
      <c r="D350" s="1"/>
      <c r="E350" s="50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97"/>
      <c r="Y350" s="1"/>
      <c r="Z350" s="1"/>
      <c r="AA350" s="1"/>
    </row>
    <row r="351" spans="1:27" ht="12.75" customHeight="1">
      <c r="A351" s="1"/>
      <c r="B351" s="97"/>
      <c r="C351" s="1"/>
      <c r="D351" s="1"/>
      <c r="E351" s="50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97"/>
      <c r="Y351" s="1"/>
      <c r="Z351" s="1"/>
      <c r="AA351" s="1"/>
    </row>
    <row r="352" spans="1:27" ht="12.75" customHeight="1">
      <c r="A352" s="1"/>
      <c r="B352" s="97"/>
      <c r="C352" s="1"/>
      <c r="D352" s="1"/>
      <c r="E352" s="50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97"/>
      <c r="Y352" s="1"/>
      <c r="Z352" s="1"/>
      <c r="AA352" s="1"/>
    </row>
    <row r="353" spans="1:27" ht="12.75" customHeight="1">
      <c r="A353" s="1"/>
      <c r="B353" s="97"/>
      <c r="C353" s="1"/>
      <c r="D353" s="1"/>
      <c r="E353" s="50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97"/>
      <c r="Y353" s="1"/>
      <c r="Z353" s="1"/>
      <c r="AA353" s="1"/>
    </row>
    <row r="354" spans="1:27" ht="12.75" customHeight="1">
      <c r="A354" s="1"/>
      <c r="B354" s="97"/>
      <c r="C354" s="1"/>
      <c r="D354" s="1"/>
      <c r="E354" s="50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97"/>
      <c r="Y354" s="1"/>
      <c r="Z354" s="1"/>
      <c r="AA354" s="1"/>
    </row>
    <row r="355" spans="1:27" ht="12.75" customHeight="1">
      <c r="A355" s="1"/>
      <c r="B355" s="97"/>
      <c r="C355" s="1"/>
      <c r="D355" s="1"/>
      <c r="E355" s="50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97"/>
      <c r="Y355" s="1"/>
      <c r="Z355" s="1"/>
      <c r="AA355" s="1"/>
    </row>
    <row r="356" spans="1:27" ht="12.75" customHeight="1">
      <c r="A356" s="1"/>
      <c r="B356" s="97"/>
      <c r="C356" s="1"/>
      <c r="D356" s="1"/>
      <c r="E356" s="50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97"/>
      <c r="Y356" s="1"/>
      <c r="Z356" s="1"/>
      <c r="AA356" s="1"/>
    </row>
    <row r="357" spans="1:27" ht="12.75" customHeight="1">
      <c r="A357" s="1"/>
      <c r="B357" s="97"/>
      <c r="C357" s="1"/>
      <c r="D357" s="1"/>
      <c r="E357" s="50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97"/>
      <c r="Y357" s="1"/>
      <c r="Z357" s="1"/>
      <c r="AA357" s="1"/>
    </row>
    <row r="358" spans="1:27" ht="12.75" customHeight="1">
      <c r="A358" s="1"/>
      <c r="B358" s="97"/>
      <c r="C358" s="1"/>
      <c r="D358" s="1"/>
      <c r="E358" s="50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97"/>
      <c r="Y358" s="1"/>
      <c r="Z358" s="1"/>
      <c r="AA358" s="1"/>
    </row>
    <row r="359" spans="1:27" ht="12.75" customHeight="1">
      <c r="A359" s="1"/>
      <c r="B359" s="97"/>
      <c r="C359" s="1"/>
      <c r="D359" s="1"/>
      <c r="E359" s="50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97"/>
      <c r="Y359" s="1"/>
      <c r="Z359" s="1"/>
      <c r="AA359" s="1"/>
    </row>
    <row r="360" spans="1:27" ht="12.75" customHeight="1">
      <c r="A360" s="1"/>
      <c r="B360" s="97"/>
      <c r="C360" s="1"/>
      <c r="D360" s="1"/>
      <c r="E360" s="50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97"/>
      <c r="Y360" s="1"/>
      <c r="Z360" s="1"/>
      <c r="AA360" s="1"/>
    </row>
    <row r="361" spans="1:27" ht="12.75" customHeight="1">
      <c r="A361" s="1"/>
      <c r="B361" s="97"/>
      <c r="C361" s="1"/>
      <c r="D361" s="1"/>
      <c r="E361" s="50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97"/>
      <c r="Y361" s="1"/>
      <c r="Z361" s="1"/>
      <c r="AA361" s="1"/>
    </row>
    <row r="362" spans="1:27" ht="12.75" customHeight="1">
      <c r="A362" s="1"/>
      <c r="B362" s="97"/>
      <c r="C362" s="1"/>
      <c r="D362" s="1"/>
      <c r="E362" s="50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97"/>
      <c r="Y362" s="1"/>
      <c r="Z362" s="1"/>
      <c r="AA362" s="1"/>
    </row>
    <row r="363" spans="1:27" ht="12.75" customHeight="1">
      <c r="A363" s="1"/>
      <c r="B363" s="97"/>
      <c r="C363" s="1"/>
      <c r="D363" s="1"/>
      <c r="E363" s="50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97"/>
      <c r="Y363" s="1"/>
      <c r="Z363" s="1"/>
      <c r="AA363" s="1"/>
    </row>
    <row r="364" spans="1:27" ht="12.75" customHeight="1">
      <c r="A364" s="1"/>
      <c r="B364" s="97"/>
      <c r="C364" s="1"/>
      <c r="D364" s="1"/>
      <c r="E364" s="50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97"/>
      <c r="Y364" s="1"/>
      <c r="Z364" s="1"/>
      <c r="AA364" s="1"/>
    </row>
    <row r="365" spans="1:27" ht="12.75" customHeight="1">
      <c r="A365" s="1"/>
      <c r="B365" s="97"/>
      <c r="C365" s="1"/>
      <c r="D365" s="1"/>
      <c r="E365" s="50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97"/>
      <c r="Y365" s="1"/>
      <c r="Z365" s="1"/>
      <c r="AA365" s="1"/>
    </row>
    <row r="366" spans="1:27" ht="12.75" customHeight="1">
      <c r="A366" s="1"/>
      <c r="B366" s="97"/>
      <c r="C366" s="1"/>
      <c r="D366" s="1"/>
      <c r="E366" s="50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97"/>
      <c r="Y366" s="1"/>
      <c r="Z366" s="1"/>
      <c r="AA366" s="1"/>
    </row>
    <row r="367" spans="1:27" ht="12.75" customHeight="1">
      <c r="A367" s="1"/>
      <c r="B367" s="97"/>
      <c r="C367" s="1"/>
      <c r="D367" s="1"/>
      <c r="E367" s="50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97"/>
      <c r="Y367" s="1"/>
      <c r="Z367" s="1"/>
      <c r="AA367" s="1"/>
    </row>
    <row r="368" spans="1:27" ht="12.75" customHeight="1">
      <c r="A368" s="1"/>
      <c r="B368" s="97"/>
      <c r="C368" s="1"/>
      <c r="D368" s="1"/>
      <c r="E368" s="50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97"/>
      <c r="Y368" s="1"/>
      <c r="Z368" s="1"/>
      <c r="AA368" s="1"/>
    </row>
    <row r="369" spans="1:27" ht="12.75" customHeight="1">
      <c r="A369" s="1"/>
      <c r="B369" s="97"/>
      <c r="C369" s="1"/>
      <c r="D369" s="1"/>
      <c r="E369" s="50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97"/>
      <c r="Y369" s="1"/>
      <c r="Z369" s="1"/>
      <c r="AA369" s="1"/>
    </row>
    <row r="370" spans="1:27" ht="12.75" customHeight="1">
      <c r="A370" s="1"/>
      <c r="B370" s="97"/>
      <c r="C370" s="1"/>
      <c r="D370" s="1"/>
      <c r="E370" s="50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97"/>
      <c r="Y370" s="1"/>
      <c r="Z370" s="1"/>
      <c r="AA370" s="1"/>
    </row>
    <row r="371" spans="1:27" ht="12.75" customHeight="1">
      <c r="A371" s="1"/>
      <c r="B371" s="97"/>
      <c r="C371" s="1"/>
      <c r="D371" s="1"/>
      <c r="E371" s="50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97"/>
      <c r="Y371" s="1"/>
      <c r="Z371" s="1"/>
      <c r="AA371" s="1"/>
    </row>
    <row r="372" spans="1:27" ht="12.75" customHeight="1">
      <c r="A372" s="1"/>
      <c r="B372" s="97"/>
      <c r="C372" s="1"/>
      <c r="D372" s="1"/>
      <c r="E372" s="50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97"/>
      <c r="Y372" s="1"/>
      <c r="Z372" s="1"/>
      <c r="AA372" s="1"/>
    </row>
    <row r="373" spans="1:27" ht="12.75" customHeight="1">
      <c r="A373" s="1"/>
      <c r="B373" s="97"/>
      <c r="C373" s="1"/>
      <c r="D373" s="1"/>
      <c r="E373" s="50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97"/>
      <c r="Y373" s="1"/>
      <c r="Z373" s="1"/>
      <c r="AA373" s="1"/>
    </row>
    <row r="374" spans="1:27" ht="12.75" customHeight="1">
      <c r="A374" s="1"/>
      <c r="B374" s="97"/>
      <c r="C374" s="1"/>
      <c r="D374" s="1"/>
      <c r="E374" s="50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97"/>
      <c r="Y374" s="1"/>
      <c r="Z374" s="1"/>
      <c r="AA374" s="1"/>
    </row>
    <row r="375" spans="1:27" ht="12.75" customHeight="1">
      <c r="A375" s="1"/>
      <c r="B375" s="97"/>
      <c r="C375" s="1"/>
      <c r="D375" s="1"/>
      <c r="E375" s="50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97"/>
      <c r="Y375" s="1"/>
      <c r="Z375" s="1"/>
      <c r="AA375" s="1"/>
    </row>
    <row r="376" spans="1:27" ht="12.75" customHeight="1">
      <c r="A376" s="1"/>
      <c r="B376" s="97"/>
      <c r="C376" s="1"/>
      <c r="D376" s="1"/>
      <c r="E376" s="50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97"/>
      <c r="Y376" s="1"/>
      <c r="Z376" s="1"/>
      <c r="AA376" s="1"/>
    </row>
    <row r="377" spans="1:27" ht="12.75" customHeight="1">
      <c r="A377" s="1"/>
      <c r="B377" s="97"/>
      <c r="C377" s="1"/>
      <c r="D377" s="1"/>
      <c r="E377" s="50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97"/>
      <c r="Y377" s="1"/>
      <c r="Z377" s="1"/>
      <c r="AA377" s="1"/>
    </row>
    <row r="378" spans="1:27" ht="12.75" customHeight="1">
      <c r="A378" s="1"/>
      <c r="B378" s="97"/>
      <c r="C378" s="1"/>
      <c r="D378" s="1"/>
      <c r="E378" s="50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97"/>
      <c r="Y378" s="1"/>
      <c r="Z378" s="1"/>
      <c r="AA378" s="1"/>
    </row>
    <row r="379" spans="1:27" ht="12.75" customHeight="1">
      <c r="A379" s="1"/>
      <c r="B379" s="97"/>
      <c r="C379" s="1"/>
      <c r="D379" s="1"/>
      <c r="E379" s="50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97"/>
      <c r="Y379" s="1"/>
      <c r="Z379" s="1"/>
      <c r="AA379" s="1"/>
    </row>
    <row r="380" spans="1:27" ht="12.75" customHeight="1">
      <c r="A380" s="1"/>
      <c r="B380" s="97"/>
      <c r="C380" s="1"/>
      <c r="D380" s="1"/>
      <c r="E380" s="50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97"/>
      <c r="Y380" s="1"/>
      <c r="Z380" s="1"/>
      <c r="AA380" s="1"/>
    </row>
    <row r="381" spans="1:27" ht="12.75" customHeight="1">
      <c r="A381" s="1"/>
      <c r="B381" s="97"/>
      <c r="C381" s="1"/>
      <c r="D381" s="1"/>
      <c r="E381" s="50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97"/>
      <c r="Y381" s="1"/>
      <c r="Z381" s="1"/>
      <c r="AA381" s="1"/>
    </row>
    <row r="382" spans="1:27" ht="12.75" customHeight="1">
      <c r="A382" s="1"/>
      <c r="B382" s="97"/>
      <c r="C382" s="1"/>
      <c r="D382" s="1"/>
      <c r="E382" s="50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97"/>
      <c r="Y382" s="1"/>
      <c r="Z382" s="1"/>
      <c r="AA382" s="1"/>
    </row>
    <row r="383" spans="1:27" ht="12.75" customHeight="1">
      <c r="A383" s="1"/>
      <c r="B383" s="97"/>
      <c r="C383" s="1"/>
      <c r="D383" s="1"/>
      <c r="E383" s="50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97"/>
      <c r="Y383" s="1"/>
      <c r="Z383" s="1"/>
      <c r="AA383" s="1"/>
    </row>
    <row r="384" spans="1:27" ht="12.75" customHeight="1">
      <c r="A384" s="1"/>
      <c r="B384" s="97"/>
      <c r="C384" s="1"/>
      <c r="D384" s="1"/>
      <c r="E384" s="50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97"/>
      <c r="Y384" s="1"/>
      <c r="Z384" s="1"/>
      <c r="AA384" s="1"/>
    </row>
    <row r="385" spans="1:27" ht="12.75" customHeight="1">
      <c r="A385" s="1"/>
      <c r="B385" s="97"/>
      <c r="C385" s="1"/>
      <c r="D385" s="1"/>
      <c r="E385" s="50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97"/>
      <c r="Y385" s="1"/>
      <c r="Z385" s="1"/>
      <c r="AA385" s="1"/>
    </row>
    <row r="386" spans="1:27" ht="12.75" customHeight="1">
      <c r="A386" s="1"/>
      <c r="B386" s="97"/>
      <c r="C386" s="1"/>
      <c r="D386" s="1"/>
      <c r="E386" s="50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97"/>
      <c r="Y386" s="1"/>
      <c r="Z386" s="1"/>
      <c r="AA386" s="1"/>
    </row>
    <row r="387" spans="1:27" ht="12.75" customHeight="1">
      <c r="A387" s="1"/>
      <c r="B387" s="97"/>
      <c r="C387" s="1"/>
      <c r="D387" s="1"/>
      <c r="E387" s="50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97"/>
      <c r="Y387" s="1"/>
      <c r="Z387" s="1"/>
      <c r="AA387" s="1"/>
    </row>
    <row r="388" spans="1:27" ht="12.75" customHeight="1">
      <c r="A388" s="1"/>
      <c r="B388" s="97"/>
      <c r="C388" s="1"/>
      <c r="D388" s="1"/>
      <c r="E388" s="50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97"/>
      <c r="Y388" s="1"/>
      <c r="Z388" s="1"/>
      <c r="AA388" s="1"/>
    </row>
    <row r="389" spans="1:27" ht="12.75" customHeight="1">
      <c r="A389" s="1"/>
      <c r="B389" s="97"/>
      <c r="C389" s="1"/>
      <c r="D389" s="1"/>
      <c r="E389" s="50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97"/>
      <c r="Y389" s="1"/>
      <c r="Z389" s="1"/>
      <c r="AA389" s="1"/>
    </row>
    <row r="390" spans="1:27" ht="12.75" customHeight="1">
      <c r="A390" s="1"/>
      <c r="B390" s="97"/>
      <c r="C390" s="1"/>
      <c r="D390" s="1"/>
      <c r="E390" s="50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97"/>
      <c r="Y390" s="1"/>
      <c r="Z390" s="1"/>
      <c r="AA390" s="1"/>
    </row>
    <row r="391" spans="1:27" ht="12.75" customHeight="1">
      <c r="A391" s="1"/>
      <c r="B391" s="97"/>
      <c r="C391" s="1"/>
      <c r="D391" s="1"/>
      <c r="E391" s="50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97"/>
      <c r="Y391" s="1"/>
      <c r="Z391" s="1"/>
      <c r="AA391" s="1"/>
    </row>
    <row r="392" spans="1:27" ht="12.75" customHeight="1">
      <c r="A392" s="1"/>
      <c r="B392" s="97"/>
      <c r="C392" s="1"/>
      <c r="D392" s="1"/>
      <c r="E392" s="50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97"/>
      <c r="Y392" s="1"/>
      <c r="Z392" s="1"/>
      <c r="AA392" s="1"/>
    </row>
    <row r="393" spans="1:27" ht="12.75" customHeight="1">
      <c r="A393" s="1"/>
      <c r="B393" s="97"/>
      <c r="C393" s="1"/>
      <c r="D393" s="1"/>
      <c r="E393" s="50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97"/>
      <c r="Y393" s="1"/>
      <c r="Z393" s="1"/>
      <c r="AA393" s="1"/>
    </row>
    <row r="394" spans="1:27" ht="12.75" customHeight="1">
      <c r="A394" s="1"/>
      <c r="B394" s="97"/>
      <c r="C394" s="1"/>
      <c r="D394" s="1"/>
      <c r="E394" s="50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97"/>
      <c r="Y394" s="1"/>
      <c r="Z394" s="1"/>
      <c r="AA394" s="1"/>
    </row>
    <row r="395" spans="1:27" ht="12.75" customHeight="1">
      <c r="A395" s="1"/>
      <c r="B395" s="97"/>
      <c r="C395" s="1"/>
      <c r="D395" s="1"/>
      <c r="E395" s="50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97"/>
      <c r="Y395" s="1"/>
      <c r="Z395" s="1"/>
      <c r="AA395" s="1"/>
    </row>
    <row r="396" spans="1:27" ht="12.75" customHeight="1">
      <c r="A396" s="1"/>
      <c r="B396" s="97"/>
      <c r="C396" s="1"/>
      <c r="D396" s="1"/>
      <c r="E396" s="50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97"/>
      <c r="Y396" s="1"/>
      <c r="Z396" s="1"/>
      <c r="AA396" s="1"/>
    </row>
    <row r="397" spans="1:27" ht="12.75" customHeight="1">
      <c r="A397" s="1"/>
      <c r="B397" s="97"/>
      <c r="C397" s="1"/>
      <c r="D397" s="1"/>
      <c r="E397" s="50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97"/>
      <c r="Y397" s="1"/>
      <c r="Z397" s="1"/>
      <c r="AA397" s="1"/>
    </row>
    <row r="398" spans="1:27" ht="12.75" customHeight="1">
      <c r="A398" s="1"/>
      <c r="B398" s="97"/>
      <c r="C398" s="1"/>
      <c r="D398" s="1"/>
      <c r="E398" s="50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97"/>
      <c r="Y398" s="1"/>
      <c r="Z398" s="1"/>
      <c r="AA398" s="1"/>
    </row>
    <row r="399" spans="1:27" ht="12.75" customHeight="1">
      <c r="A399" s="1"/>
      <c r="B399" s="97"/>
      <c r="C399" s="1"/>
      <c r="D399" s="1"/>
      <c r="E399" s="50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97"/>
      <c r="Y399" s="1"/>
      <c r="Z399" s="1"/>
      <c r="AA399" s="1"/>
    </row>
    <row r="400" spans="1:27" ht="12.75" customHeight="1">
      <c r="A400" s="1"/>
      <c r="B400" s="97"/>
      <c r="C400" s="1"/>
      <c r="D400" s="1"/>
      <c r="E400" s="50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97"/>
      <c r="Y400" s="1"/>
      <c r="Z400" s="1"/>
      <c r="AA400" s="1"/>
    </row>
    <row r="401" spans="1:27" ht="12.75" customHeight="1">
      <c r="A401" s="1"/>
      <c r="B401" s="97"/>
      <c r="C401" s="1"/>
      <c r="D401" s="1"/>
      <c r="E401" s="50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97"/>
      <c r="Y401" s="1"/>
      <c r="Z401" s="1"/>
      <c r="AA401" s="1"/>
    </row>
    <row r="402" spans="1:27" ht="12.75" customHeight="1">
      <c r="A402" s="1"/>
      <c r="B402" s="97"/>
      <c r="C402" s="1"/>
      <c r="D402" s="1"/>
      <c r="E402" s="50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97"/>
      <c r="Y402" s="1"/>
      <c r="Z402" s="1"/>
      <c r="AA402" s="1"/>
    </row>
    <row r="403" spans="1:27" ht="12.75" customHeight="1">
      <c r="A403" s="1"/>
      <c r="B403" s="97"/>
      <c r="C403" s="1"/>
      <c r="D403" s="1"/>
      <c r="E403" s="50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97"/>
      <c r="Y403" s="1"/>
      <c r="Z403" s="1"/>
      <c r="AA403" s="1"/>
    </row>
    <row r="404" spans="1:27" ht="12.75" customHeight="1">
      <c r="A404" s="1"/>
      <c r="B404" s="97"/>
      <c r="C404" s="1"/>
      <c r="D404" s="1"/>
      <c r="E404" s="50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97"/>
      <c r="Y404" s="1"/>
      <c r="Z404" s="1"/>
      <c r="AA404" s="1"/>
    </row>
    <row r="405" spans="1:27" ht="12.75" customHeight="1">
      <c r="A405" s="1"/>
      <c r="B405" s="97"/>
      <c r="C405" s="1"/>
      <c r="D405" s="1"/>
      <c r="E405" s="50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97"/>
      <c r="Y405" s="1"/>
      <c r="Z405" s="1"/>
      <c r="AA405" s="1"/>
    </row>
    <row r="406" spans="1:27" ht="12.75" customHeight="1">
      <c r="A406" s="1"/>
      <c r="B406" s="97"/>
      <c r="C406" s="1"/>
      <c r="D406" s="1"/>
      <c r="E406" s="50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97"/>
      <c r="Y406" s="1"/>
      <c r="Z406" s="1"/>
      <c r="AA406" s="1"/>
    </row>
    <row r="407" spans="1:27" ht="12.75" customHeight="1">
      <c r="A407" s="1"/>
      <c r="B407" s="97"/>
      <c r="C407" s="1"/>
      <c r="D407" s="1"/>
      <c r="E407" s="50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97"/>
      <c r="Y407" s="1"/>
      <c r="Z407" s="1"/>
      <c r="AA407" s="1"/>
    </row>
    <row r="408" spans="1:27" ht="12.75" customHeight="1">
      <c r="A408" s="1"/>
      <c r="B408" s="97"/>
      <c r="C408" s="1"/>
      <c r="D408" s="1"/>
      <c r="E408" s="50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97"/>
      <c r="Y408" s="1"/>
      <c r="Z408" s="1"/>
      <c r="AA408" s="1"/>
    </row>
    <row r="409" spans="1:27" ht="12.75" customHeight="1">
      <c r="A409" s="1"/>
      <c r="B409" s="97"/>
      <c r="C409" s="1"/>
      <c r="D409" s="1"/>
      <c r="E409" s="50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97"/>
      <c r="Y409" s="1"/>
      <c r="Z409" s="1"/>
      <c r="AA409" s="1"/>
    </row>
    <row r="410" spans="1:27" ht="12.75" customHeight="1">
      <c r="A410" s="1"/>
      <c r="B410" s="97"/>
      <c r="C410" s="1"/>
      <c r="D410" s="1"/>
      <c r="E410" s="50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97"/>
      <c r="Y410" s="1"/>
      <c r="Z410" s="1"/>
      <c r="AA410" s="1"/>
    </row>
    <row r="411" spans="1:27" ht="12.75" customHeight="1">
      <c r="A411" s="1"/>
      <c r="B411" s="97"/>
      <c r="C411" s="1"/>
      <c r="D411" s="1"/>
      <c r="E411" s="50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97"/>
      <c r="Y411" s="1"/>
      <c r="Z411" s="1"/>
      <c r="AA411" s="1"/>
    </row>
    <row r="412" spans="1:27" ht="12.75" customHeight="1">
      <c r="A412" s="1"/>
      <c r="B412" s="97"/>
      <c r="C412" s="1"/>
      <c r="D412" s="1"/>
      <c r="E412" s="50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97"/>
      <c r="Y412" s="1"/>
      <c r="Z412" s="1"/>
      <c r="AA412" s="1"/>
    </row>
    <row r="413" spans="1:27" ht="12.75" customHeight="1">
      <c r="A413" s="1"/>
      <c r="B413" s="97"/>
      <c r="C413" s="1"/>
      <c r="D413" s="1"/>
      <c r="E413" s="50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97"/>
      <c r="Y413" s="1"/>
      <c r="Z413" s="1"/>
      <c r="AA413" s="1"/>
    </row>
    <row r="414" spans="1:27" ht="12.75" customHeight="1">
      <c r="A414" s="1"/>
      <c r="B414" s="97"/>
      <c r="C414" s="1"/>
      <c r="D414" s="1"/>
      <c r="E414" s="50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97"/>
      <c r="Y414" s="1"/>
      <c r="Z414" s="1"/>
      <c r="AA414" s="1"/>
    </row>
    <row r="415" spans="1:27" ht="12.75" customHeight="1">
      <c r="A415" s="1"/>
      <c r="B415" s="97"/>
      <c r="C415" s="1"/>
      <c r="D415" s="1"/>
      <c r="E415" s="50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97"/>
      <c r="Y415" s="1"/>
      <c r="Z415" s="1"/>
      <c r="AA415" s="1"/>
    </row>
    <row r="416" spans="1:27" ht="12.75" customHeight="1">
      <c r="A416" s="1"/>
      <c r="B416" s="97"/>
      <c r="C416" s="1"/>
      <c r="D416" s="1"/>
      <c r="E416" s="50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97"/>
      <c r="Y416" s="1"/>
      <c r="Z416" s="1"/>
      <c r="AA416" s="1"/>
    </row>
    <row r="417" spans="1:27" ht="12.75" customHeight="1">
      <c r="A417" s="1"/>
      <c r="B417" s="97"/>
      <c r="C417" s="1"/>
      <c r="D417" s="1"/>
      <c r="E417" s="50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97"/>
      <c r="Y417" s="1"/>
      <c r="Z417" s="1"/>
      <c r="AA417" s="1"/>
    </row>
    <row r="418" spans="1:27" ht="12.75" customHeight="1">
      <c r="A418" s="1"/>
      <c r="B418" s="97"/>
      <c r="C418" s="1"/>
      <c r="D418" s="1"/>
      <c r="E418" s="50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97"/>
      <c r="Y418" s="1"/>
      <c r="Z418" s="1"/>
      <c r="AA418" s="1"/>
    </row>
    <row r="419" spans="1:27" ht="12.75" customHeight="1">
      <c r="A419" s="1"/>
      <c r="B419" s="97"/>
      <c r="C419" s="1"/>
      <c r="D419" s="1"/>
      <c r="E419" s="50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97"/>
      <c r="Y419" s="1"/>
      <c r="Z419" s="1"/>
      <c r="AA419" s="1"/>
    </row>
    <row r="420" spans="1:27" ht="12.75" customHeight="1">
      <c r="A420" s="1"/>
      <c r="B420" s="97"/>
      <c r="C420" s="1"/>
      <c r="D420" s="1"/>
      <c r="E420" s="50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97"/>
      <c r="Y420" s="1"/>
      <c r="Z420" s="1"/>
      <c r="AA420" s="1"/>
    </row>
    <row r="421" spans="1:27" ht="12.75" customHeight="1">
      <c r="A421" s="1"/>
      <c r="B421" s="97"/>
      <c r="C421" s="1"/>
      <c r="D421" s="1"/>
      <c r="E421" s="50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97"/>
      <c r="Y421" s="1"/>
      <c r="Z421" s="1"/>
      <c r="AA421" s="1"/>
    </row>
    <row r="422" spans="1:27" ht="12.75" customHeight="1">
      <c r="A422" s="1"/>
      <c r="B422" s="97"/>
      <c r="C422" s="1"/>
      <c r="D422" s="1"/>
      <c r="E422" s="50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97"/>
      <c r="Y422" s="1"/>
      <c r="Z422" s="1"/>
      <c r="AA422" s="1"/>
    </row>
    <row r="423" spans="1:27" ht="12.75" customHeight="1">
      <c r="A423" s="1"/>
      <c r="B423" s="97"/>
      <c r="C423" s="1"/>
      <c r="D423" s="1"/>
      <c r="E423" s="50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97"/>
      <c r="Y423" s="1"/>
      <c r="Z423" s="1"/>
      <c r="AA423" s="1"/>
    </row>
    <row r="424" spans="1:27" ht="12.75" customHeight="1">
      <c r="A424" s="1"/>
      <c r="B424" s="97"/>
      <c r="C424" s="1"/>
      <c r="D424" s="1"/>
      <c r="E424" s="50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97"/>
      <c r="Y424" s="1"/>
      <c r="Z424" s="1"/>
      <c r="AA424" s="1"/>
    </row>
    <row r="425" spans="1:27" ht="12.75" customHeight="1">
      <c r="A425" s="1"/>
      <c r="B425" s="97"/>
      <c r="C425" s="1"/>
      <c r="D425" s="1"/>
      <c r="E425" s="50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97"/>
      <c r="Y425" s="1"/>
      <c r="Z425" s="1"/>
      <c r="AA425" s="1"/>
    </row>
    <row r="426" spans="1:27" ht="12.75" customHeight="1">
      <c r="A426" s="1"/>
      <c r="B426" s="97"/>
      <c r="C426" s="1"/>
      <c r="D426" s="1"/>
      <c r="E426" s="50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97"/>
      <c r="Y426" s="1"/>
      <c r="Z426" s="1"/>
      <c r="AA426" s="1"/>
    </row>
    <row r="427" spans="1:27" ht="12.75" customHeight="1">
      <c r="A427" s="1"/>
      <c r="B427" s="97"/>
      <c r="C427" s="1"/>
      <c r="D427" s="1"/>
      <c r="E427" s="50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97"/>
      <c r="Y427" s="1"/>
      <c r="Z427" s="1"/>
      <c r="AA427" s="1"/>
    </row>
    <row r="428" spans="1:27" ht="12.75" customHeight="1">
      <c r="A428" s="1"/>
      <c r="B428" s="97"/>
      <c r="C428" s="1"/>
      <c r="D428" s="1"/>
      <c r="E428" s="50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97"/>
      <c r="Y428" s="1"/>
      <c r="Z428" s="1"/>
      <c r="AA428" s="1"/>
    </row>
    <row r="429" spans="1:27" ht="12.75" customHeight="1">
      <c r="A429" s="1"/>
      <c r="B429" s="97"/>
      <c r="C429" s="1"/>
      <c r="D429" s="1"/>
      <c r="E429" s="50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97"/>
      <c r="Y429" s="1"/>
      <c r="Z429" s="1"/>
      <c r="AA429" s="1"/>
    </row>
    <row r="430" spans="1:27" ht="12.75" customHeight="1">
      <c r="A430" s="1"/>
      <c r="B430" s="97"/>
      <c r="C430" s="1"/>
      <c r="D430" s="1"/>
      <c r="E430" s="50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97"/>
      <c r="Y430" s="1"/>
      <c r="Z430" s="1"/>
      <c r="AA430" s="1"/>
    </row>
    <row r="431" spans="1:27" ht="12.75" customHeight="1">
      <c r="A431" s="1"/>
      <c r="B431" s="97"/>
      <c r="C431" s="1"/>
      <c r="D431" s="1"/>
      <c r="E431" s="50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97"/>
      <c r="Y431" s="1"/>
      <c r="Z431" s="1"/>
      <c r="AA431" s="1"/>
    </row>
    <row r="432" spans="1:27" ht="12.75" customHeight="1">
      <c r="A432" s="1"/>
      <c r="B432" s="97"/>
      <c r="C432" s="1"/>
      <c r="D432" s="1"/>
      <c r="E432" s="50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97"/>
      <c r="Y432" s="1"/>
      <c r="Z432" s="1"/>
      <c r="AA432" s="1"/>
    </row>
    <row r="433" spans="1:27" ht="12.75" customHeight="1">
      <c r="A433" s="1"/>
      <c r="B433" s="97"/>
      <c r="C433" s="1"/>
      <c r="D433" s="1"/>
      <c r="E433" s="50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97"/>
      <c r="Y433" s="1"/>
      <c r="Z433" s="1"/>
      <c r="AA433" s="1"/>
    </row>
    <row r="434" spans="1:27" ht="12.75" customHeight="1">
      <c r="A434" s="1"/>
      <c r="B434" s="97"/>
      <c r="C434" s="1"/>
      <c r="D434" s="1"/>
      <c r="E434" s="50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97"/>
      <c r="Y434" s="1"/>
      <c r="Z434" s="1"/>
      <c r="AA434" s="1"/>
    </row>
    <row r="435" spans="1:27" ht="12.75" customHeight="1">
      <c r="A435" s="1"/>
      <c r="B435" s="97"/>
      <c r="C435" s="1"/>
      <c r="D435" s="1"/>
      <c r="E435" s="50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97"/>
      <c r="Y435" s="1"/>
      <c r="Z435" s="1"/>
      <c r="AA435" s="1"/>
    </row>
    <row r="436" spans="1:27" ht="12.75" customHeight="1">
      <c r="A436" s="1"/>
      <c r="B436" s="97"/>
      <c r="C436" s="1"/>
      <c r="D436" s="1"/>
      <c r="E436" s="50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97"/>
      <c r="Y436" s="1"/>
      <c r="Z436" s="1"/>
      <c r="AA436" s="1"/>
    </row>
    <row r="437" spans="1:27" ht="12.75" customHeight="1">
      <c r="A437" s="1"/>
      <c r="B437" s="97"/>
      <c r="C437" s="1"/>
      <c r="D437" s="1"/>
      <c r="E437" s="50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97"/>
      <c r="Y437" s="1"/>
      <c r="Z437" s="1"/>
      <c r="AA437" s="1"/>
    </row>
    <row r="438" spans="1:27" ht="12.75" customHeight="1">
      <c r="A438" s="1"/>
      <c r="B438" s="97"/>
      <c r="C438" s="1"/>
      <c r="D438" s="1"/>
      <c r="E438" s="50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97"/>
      <c r="Y438" s="1"/>
      <c r="Z438" s="1"/>
      <c r="AA438" s="1"/>
    </row>
    <row r="439" spans="1:27" ht="12.75" customHeight="1">
      <c r="A439" s="1"/>
      <c r="B439" s="97"/>
      <c r="C439" s="1"/>
      <c r="D439" s="1"/>
      <c r="E439" s="50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97"/>
      <c r="Y439" s="1"/>
      <c r="Z439" s="1"/>
      <c r="AA439" s="1"/>
    </row>
    <row r="440" spans="1:27" ht="12.75" customHeight="1">
      <c r="A440" s="1"/>
      <c r="B440" s="97"/>
      <c r="C440" s="1"/>
      <c r="D440" s="1"/>
      <c r="E440" s="50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97"/>
      <c r="Y440" s="1"/>
      <c r="Z440" s="1"/>
      <c r="AA440" s="1"/>
    </row>
    <row r="441" spans="1:27" ht="12.75" customHeight="1">
      <c r="A441" s="1"/>
      <c r="B441" s="97"/>
      <c r="C441" s="1"/>
      <c r="D441" s="1"/>
      <c r="E441" s="50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97"/>
      <c r="Y441" s="1"/>
      <c r="Z441" s="1"/>
      <c r="AA441" s="1"/>
    </row>
    <row r="442" spans="1:27" ht="12.75" customHeight="1">
      <c r="A442" s="1"/>
      <c r="B442" s="97"/>
      <c r="C442" s="1"/>
      <c r="D442" s="1"/>
      <c r="E442" s="50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97"/>
      <c r="Y442" s="1"/>
      <c r="Z442" s="1"/>
      <c r="AA442" s="1"/>
    </row>
    <row r="443" spans="1:27" ht="12.75" customHeight="1">
      <c r="A443" s="1"/>
      <c r="B443" s="97"/>
      <c r="C443" s="1"/>
      <c r="D443" s="1"/>
      <c r="E443" s="50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97"/>
      <c r="Y443" s="1"/>
      <c r="Z443" s="1"/>
      <c r="AA443" s="1"/>
    </row>
    <row r="444" spans="1:27" ht="12.75" customHeight="1">
      <c r="A444" s="1"/>
      <c r="B444" s="97"/>
      <c r="C444" s="1"/>
      <c r="D444" s="1"/>
      <c r="E444" s="50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97"/>
      <c r="Y444" s="1"/>
      <c r="Z444" s="1"/>
      <c r="AA444" s="1"/>
    </row>
    <row r="445" spans="1:27" ht="12.75" customHeight="1">
      <c r="A445" s="1"/>
      <c r="B445" s="97"/>
      <c r="C445" s="1"/>
      <c r="D445" s="1"/>
      <c r="E445" s="50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97"/>
      <c r="Y445" s="1"/>
      <c r="Z445" s="1"/>
      <c r="AA445" s="1"/>
    </row>
    <row r="446" spans="1:27" ht="12.75" customHeight="1">
      <c r="A446" s="1"/>
      <c r="B446" s="97"/>
      <c r="C446" s="1"/>
      <c r="D446" s="1"/>
      <c r="E446" s="50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97"/>
      <c r="Y446" s="1"/>
      <c r="Z446" s="1"/>
      <c r="AA446" s="1"/>
    </row>
    <row r="447" spans="1:27" ht="12.75" customHeight="1">
      <c r="A447" s="1"/>
      <c r="B447" s="97"/>
      <c r="C447" s="1"/>
      <c r="D447" s="1"/>
      <c r="E447" s="50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97"/>
      <c r="Y447" s="1"/>
      <c r="Z447" s="1"/>
      <c r="AA447" s="1"/>
    </row>
    <row r="448" spans="1:27" ht="12.75" customHeight="1">
      <c r="A448" s="1"/>
      <c r="B448" s="97"/>
      <c r="C448" s="1"/>
      <c r="D448" s="1"/>
      <c r="E448" s="50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97"/>
      <c r="Y448" s="1"/>
      <c r="Z448" s="1"/>
      <c r="AA448" s="1"/>
    </row>
    <row r="449" spans="1:27" ht="12.75" customHeight="1">
      <c r="A449" s="1"/>
      <c r="B449" s="97"/>
      <c r="C449" s="1"/>
      <c r="D449" s="1"/>
      <c r="E449" s="50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97"/>
      <c r="Y449" s="1"/>
      <c r="Z449" s="1"/>
      <c r="AA449" s="1"/>
    </row>
    <row r="450" spans="1:27" ht="12.75" customHeight="1">
      <c r="A450" s="1"/>
      <c r="B450" s="97"/>
      <c r="C450" s="1"/>
      <c r="D450" s="1"/>
      <c r="E450" s="50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97"/>
      <c r="Y450" s="1"/>
      <c r="Z450" s="1"/>
      <c r="AA450" s="1"/>
    </row>
    <row r="451" spans="1:27" ht="12.75" customHeight="1">
      <c r="A451" s="1"/>
      <c r="B451" s="97"/>
      <c r="C451" s="1"/>
      <c r="D451" s="1"/>
      <c r="E451" s="50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97"/>
      <c r="Y451" s="1"/>
      <c r="Z451" s="1"/>
      <c r="AA451" s="1"/>
    </row>
    <row r="452" spans="1:27" ht="12.75" customHeight="1">
      <c r="A452" s="1"/>
      <c r="B452" s="97"/>
      <c r="C452" s="1"/>
      <c r="D452" s="1"/>
      <c r="E452" s="50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97"/>
      <c r="Y452" s="1"/>
      <c r="Z452" s="1"/>
      <c r="AA452" s="1"/>
    </row>
    <row r="453" spans="1:27" ht="12.75" customHeight="1">
      <c r="A453" s="1"/>
      <c r="B453" s="97"/>
      <c r="C453" s="1"/>
      <c r="D453" s="1"/>
      <c r="E453" s="50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97"/>
      <c r="Y453" s="1"/>
      <c r="Z453" s="1"/>
      <c r="AA453" s="1"/>
    </row>
    <row r="454" spans="1:27" ht="12.75" customHeight="1">
      <c r="A454" s="1"/>
      <c r="B454" s="97"/>
      <c r="C454" s="1"/>
      <c r="D454" s="1"/>
      <c r="E454" s="50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97"/>
      <c r="Y454" s="1"/>
      <c r="Z454" s="1"/>
      <c r="AA454" s="1"/>
    </row>
    <row r="455" spans="1:27" ht="12.75" customHeight="1">
      <c r="A455" s="1"/>
      <c r="B455" s="97"/>
      <c r="C455" s="1"/>
      <c r="D455" s="1"/>
      <c r="E455" s="50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97"/>
      <c r="Y455" s="1"/>
      <c r="Z455" s="1"/>
      <c r="AA455" s="1"/>
    </row>
    <row r="456" spans="1:27" ht="12.75" customHeight="1">
      <c r="A456" s="1"/>
      <c r="B456" s="97"/>
      <c r="C456" s="1"/>
      <c r="D456" s="1"/>
      <c r="E456" s="50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97"/>
      <c r="Y456" s="1"/>
      <c r="Z456" s="1"/>
      <c r="AA456" s="1"/>
    </row>
    <row r="457" spans="1:27" ht="12.75" customHeight="1">
      <c r="A457" s="1"/>
      <c r="B457" s="97"/>
      <c r="C457" s="1"/>
      <c r="D457" s="1"/>
      <c r="E457" s="50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97"/>
      <c r="Y457" s="1"/>
      <c r="Z457" s="1"/>
      <c r="AA457" s="1"/>
    </row>
    <row r="458" spans="1:27" ht="12.75" customHeight="1">
      <c r="A458" s="1"/>
      <c r="B458" s="97"/>
      <c r="C458" s="1"/>
      <c r="D458" s="1"/>
      <c r="E458" s="50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97"/>
      <c r="Y458" s="1"/>
      <c r="Z458" s="1"/>
      <c r="AA458" s="1"/>
    </row>
    <row r="459" spans="1:27" ht="12.75" customHeight="1">
      <c r="A459" s="1"/>
      <c r="B459" s="97"/>
      <c r="C459" s="1"/>
      <c r="D459" s="1"/>
      <c r="E459" s="50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97"/>
      <c r="Y459" s="1"/>
      <c r="Z459" s="1"/>
      <c r="AA459" s="1"/>
    </row>
    <row r="460" spans="1:27" ht="12.75" customHeight="1">
      <c r="A460" s="1"/>
      <c r="B460" s="97"/>
      <c r="C460" s="1"/>
      <c r="D460" s="1"/>
      <c r="E460" s="50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97"/>
      <c r="Y460" s="1"/>
      <c r="Z460" s="1"/>
      <c r="AA460" s="1"/>
    </row>
    <row r="461" spans="1:27" ht="12.75" customHeight="1">
      <c r="A461" s="1"/>
      <c r="B461" s="97"/>
      <c r="C461" s="1"/>
      <c r="D461" s="1"/>
      <c r="E461" s="50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97"/>
      <c r="Y461" s="1"/>
      <c r="Z461" s="1"/>
      <c r="AA461" s="1"/>
    </row>
    <row r="462" spans="1:27" ht="12.75" customHeight="1">
      <c r="A462" s="1"/>
      <c r="B462" s="97"/>
      <c r="C462" s="1"/>
      <c r="D462" s="1"/>
      <c r="E462" s="50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97"/>
      <c r="Y462" s="1"/>
      <c r="Z462" s="1"/>
      <c r="AA462" s="1"/>
    </row>
    <row r="463" spans="1:27" ht="12.75" customHeight="1">
      <c r="A463" s="1"/>
      <c r="B463" s="97"/>
      <c r="C463" s="1"/>
      <c r="D463" s="1"/>
      <c r="E463" s="50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97"/>
      <c r="Y463" s="1"/>
      <c r="Z463" s="1"/>
      <c r="AA463" s="1"/>
    </row>
    <row r="464" spans="1:27" ht="12.75" customHeight="1">
      <c r="A464" s="1"/>
      <c r="B464" s="97"/>
      <c r="C464" s="1"/>
      <c r="D464" s="1"/>
      <c r="E464" s="50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97"/>
      <c r="Y464" s="1"/>
      <c r="Z464" s="1"/>
      <c r="AA464" s="1"/>
    </row>
    <row r="465" spans="1:27" ht="12.75" customHeight="1">
      <c r="A465" s="1"/>
      <c r="B465" s="97"/>
      <c r="C465" s="1"/>
      <c r="D465" s="1"/>
      <c r="E465" s="50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97"/>
      <c r="Y465" s="1"/>
      <c r="Z465" s="1"/>
      <c r="AA465" s="1"/>
    </row>
    <row r="466" spans="1:27" ht="12.75" customHeight="1">
      <c r="A466" s="1"/>
      <c r="B466" s="97"/>
      <c r="C466" s="1"/>
      <c r="D466" s="1"/>
      <c r="E466" s="50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97"/>
      <c r="Y466" s="1"/>
      <c r="Z466" s="1"/>
      <c r="AA466" s="1"/>
    </row>
    <row r="467" spans="1:27" ht="12.75" customHeight="1">
      <c r="A467" s="1"/>
      <c r="B467" s="97"/>
      <c r="C467" s="1"/>
      <c r="D467" s="1"/>
      <c r="E467" s="50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97"/>
      <c r="Y467" s="1"/>
      <c r="Z467" s="1"/>
      <c r="AA467" s="1"/>
    </row>
    <row r="468" spans="1:27" ht="12.75" customHeight="1">
      <c r="A468" s="1"/>
      <c r="B468" s="97"/>
      <c r="C468" s="1"/>
      <c r="D468" s="1"/>
      <c r="E468" s="50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97"/>
      <c r="Y468" s="1"/>
      <c r="Z468" s="1"/>
      <c r="AA468" s="1"/>
    </row>
    <row r="469" spans="1:27" ht="12.75" customHeight="1">
      <c r="A469" s="1"/>
      <c r="B469" s="97"/>
      <c r="C469" s="1"/>
      <c r="D469" s="1"/>
      <c r="E469" s="50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97"/>
      <c r="Y469" s="1"/>
      <c r="Z469" s="1"/>
      <c r="AA469" s="1"/>
    </row>
    <row r="470" spans="1:27" ht="12.75" customHeight="1">
      <c r="A470" s="1"/>
      <c r="B470" s="97"/>
      <c r="C470" s="1"/>
      <c r="D470" s="1"/>
      <c r="E470" s="50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97"/>
      <c r="Y470" s="1"/>
      <c r="Z470" s="1"/>
      <c r="AA470" s="1"/>
    </row>
    <row r="471" spans="1:27" ht="12.75" customHeight="1">
      <c r="A471" s="1"/>
      <c r="B471" s="97"/>
      <c r="C471" s="1"/>
      <c r="D471" s="1"/>
      <c r="E471" s="50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97"/>
      <c r="Y471" s="1"/>
      <c r="Z471" s="1"/>
      <c r="AA471" s="1"/>
    </row>
    <row r="472" spans="1:27" ht="12.75" customHeight="1">
      <c r="A472" s="1"/>
      <c r="B472" s="97"/>
      <c r="C472" s="1"/>
      <c r="D472" s="1"/>
      <c r="E472" s="50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97"/>
      <c r="Y472" s="1"/>
      <c r="Z472" s="1"/>
      <c r="AA472" s="1"/>
    </row>
    <row r="473" spans="1:27" ht="12.75" customHeight="1">
      <c r="A473" s="1"/>
      <c r="B473" s="97"/>
      <c r="C473" s="1"/>
      <c r="D473" s="1"/>
      <c r="E473" s="50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97"/>
      <c r="Y473" s="1"/>
      <c r="Z473" s="1"/>
      <c r="AA473" s="1"/>
    </row>
    <row r="474" spans="1:27" ht="12.75" customHeight="1">
      <c r="A474" s="1"/>
      <c r="B474" s="97"/>
      <c r="C474" s="1"/>
      <c r="D474" s="1"/>
      <c r="E474" s="50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97"/>
      <c r="Y474" s="1"/>
      <c r="Z474" s="1"/>
      <c r="AA474" s="1"/>
    </row>
    <row r="475" spans="1:27" ht="12.75" customHeight="1">
      <c r="A475" s="1"/>
      <c r="B475" s="97"/>
      <c r="C475" s="1"/>
      <c r="D475" s="1"/>
      <c r="E475" s="50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97"/>
      <c r="Y475" s="1"/>
      <c r="Z475" s="1"/>
      <c r="AA475" s="1"/>
    </row>
    <row r="476" spans="1:27" ht="12.75" customHeight="1">
      <c r="A476" s="1"/>
      <c r="B476" s="97"/>
      <c r="C476" s="1"/>
      <c r="D476" s="1"/>
      <c r="E476" s="50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97"/>
      <c r="Y476" s="1"/>
      <c r="Z476" s="1"/>
      <c r="AA476" s="1"/>
    </row>
    <row r="477" spans="1:27" ht="12.75" customHeight="1">
      <c r="A477" s="1"/>
      <c r="B477" s="97"/>
      <c r="C477" s="1"/>
      <c r="D477" s="1"/>
      <c r="E477" s="50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97"/>
      <c r="Y477" s="1"/>
      <c r="Z477" s="1"/>
      <c r="AA477" s="1"/>
    </row>
    <row r="478" spans="1:27" ht="12.75" customHeight="1">
      <c r="A478" s="1"/>
      <c r="B478" s="97"/>
      <c r="C478" s="1"/>
      <c r="D478" s="1"/>
      <c r="E478" s="50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97"/>
      <c r="Y478" s="1"/>
      <c r="Z478" s="1"/>
      <c r="AA478" s="1"/>
    </row>
    <row r="479" spans="1:27" ht="12.75" customHeight="1">
      <c r="A479" s="1"/>
      <c r="B479" s="97"/>
      <c r="C479" s="1"/>
      <c r="D479" s="1"/>
      <c r="E479" s="50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97"/>
      <c r="Y479" s="1"/>
      <c r="Z479" s="1"/>
      <c r="AA479" s="1"/>
    </row>
    <row r="480" spans="1:27" ht="12.75" customHeight="1">
      <c r="A480" s="1"/>
      <c r="B480" s="97"/>
      <c r="C480" s="1"/>
      <c r="D480" s="1"/>
      <c r="E480" s="50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97"/>
      <c r="Y480" s="1"/>
      <c r="Z480" s="1"/>
      <c r="AA480" s="1"/>
    </row>
    <row r="481" spans="1:27" ht="12.75" customHeight="1">
      <c r="A481" s="1"/>
      <c r="B481" s="97"/>
      <c r="C481" s="1"/>
      <c r="D481" s="1"/>
      <c r="E481" s="50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97"/>
      <c r="Y481" s="1"/>
      <c r="Z481" s="1"/>
      <c r="AA481" s="1"/>
    </row>
    <row r="482" spans="1:27" ht="12.75" customHeight="1">
      <c r="A482" s="1"/>
      <c r="B482" s="97"/>
      <c r="C482" s="1"/>
      <c r="D482" s="1"/>
      <c r="E482" s="50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97"/>
      <c r="Y482" s="1"/>
      <c r="Z482" s="1"/>
      <c r="AA482" s="1"/>
    </row>
    <row r="483" spans="1:27" ht="12.75" customHeight="1">
      <c r="A483" s="1"/>
      <c r="B483" s="97"/>
      <c r="C483" s="1"/>
      <c r="D483" s="1"/>
      <c r="E483" s="50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97"/>
      <c r="Y483" s="1"/>
      <c r="Z483" s="1"/>
      <c r="AA483" s="1"/>
    </row>
    <row r="484" spans="1:27" ht="12.75" customHeight="1">
      <c r="A484" s="1"/>
      <c r="B484" s="97"/>
      <c r="C484" s="1"/>
      <c r="D484" s="1"/>
      <c r="E484" s="50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97"/>
      <c r="Y484" s="1"/>
      <c r="Z484" s="1"/>
      <c r="AA484" s="1"/>
    </row>
    <row r="485" spans="1:27" ht="12.75" customHeight="1">
      <c r="A485" s="1"/>
      <c r="B485" s="97"/>
      <c r="C485" s="1"/>
      <c r="D485" s="1"/>
      <c r="E485" s="50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97"/>
      <c r="Y485" s="1"/>
      <c r="Z485" s="1"/>
      <c r="AA485" s="1"/>
    </row>
    <row r="486" spans="1:27" ht="12.75" customHeight="1">
      <c r="A486" s="1"/>
      <c r="B486" s="97"/>
      <c r="C486" s="1"/>
      <c r="D486" s="1"/>
      <c r="E486" s="50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97"/>
      <c r="Y486" s="1"/>
      <c r="Z486" s="1"/>
      <c r="AA486" s="1"/>
    </row>
    <row r="487" spans="1:27" ht="12.75" customHeight="1">
      <c r="A487" s="1"/>
      <c r="B487" s="97"/>
      <c r="C487" s="1"/>
      <c r="D487" s="1"/>
      <c r="E487" s="50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97"/>
      <c r="Y487" s="1"/>
      <c r="Z487" s="1"/>
      <c r="AA487" s="1"/>
    </row>
    <row r="488" spans="1:27" ht="12.75" customHeight="1">
      <c r="A488" s="1"/>
      <c r="B488" s="97"/>
      <c r="C488" s="1"/>
      <c r="D488" s="1"/>
      <c r="E488" s="50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97"/>
      <c r="Y488" s="1"/>
      <c r="Z488" s="1"/>
      <c r="AA488" s="1"/>
    </row>
    <row r="489" spans="1:27" ht="12.75" customHeight="1">
      <c r="A489" s="1"/>
      <c r="B489" s="97"/>
      <c r="C489" s="1"/>
      <c r="D489" s="1"/>
      <c r="E489" s="50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97"/>
      <c r="Y489" s="1"/>
      <c r="Z489" s="1"/>
      <c r="AA489" s="1"/>
    </row>
    <row r="490" spans="1:27" ht="12.75" customHeight="1">
      <c r="A490" s="1"/>
      <c r="B490" s="97"/>
      <c r="C490" s="1"/>
      <c r="D490" s="1"/>
      <c r="E490" s="50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97"/>
      <c r="Y490" s="1"/>
      <c r="Z490" s="1"/>
      <c r="AA490" s="1"/>
    </row>
    <row r="491" spans="1:27" ht="12.75" customHeight="1">
      <c r="A491" s="1"/>
      <c r="B491" s="97"/>
      <c r="C491" s="1"/>
      <c r="D491" s="1"/>
      <c r="E491" s="50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97"/>
      <c r="Y491" s="1"/>
      <c r="Z491" s="1"/>
      <c r="AA491" s="1"/>
    </row>
    <row r="492" spans="1:27" ht="12.75" customHeight="1">
      <c r="A492" s="1"/>
      <c r="B492" s="97"/>
      <c r="C492" s="1"/>
      <c r="D492" s="1"/>
      <c r="E492" s="50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97"/>
      <c r="Y492" s="1"/>
      <c r="Z492" s="1"/>
      <c r="AA492" s="1"/>
    </row>
    <row r="493" spans="1:27" ht="12.75" customHeight="1">
      <c r="A493" s="1"/>
      <c r="B493" s="97"/>
      <c r="C493" s="1"/>
      <c r="D493" s="1"/>
      <c r="E493" s="50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97"/>
      <c r="Y493" s="1"/>
      <c r="Z493" s="1"/>
      <c r="AA493" s="1"/>
    </row>
    <row r="494" spans="1:27" ht="12.75" customHeight="1">
      <c r="A494" s="1"/>
      <c r="B494" s="97"/>
      <c r="C494" s="1"/>
      <c r="D494" s="1"/>
      <c r="E494" s="50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97"/>
      <c r="Y494" s="1"/>
      <c r="Z494" s="1"/>
      <c r="AA494" s="1"/>
    </row>
    <row r="495" spans="1:27" ht="12.75" customHeight="1">
      <c r="A495" s="1"/>
      <c r="B495" s="97"/>
      <c r="C495" s="1"/>
      <c r="D495" s="1"/>
      <c r="E495" s="50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97"/>
      <c r="Y495" s="1"/>
      <c r="Z495" s="1"/>
      <c r="AA495" s="1"/>
    </row>
    <row r="496" spans="1:27" ht="12.75" customHeight="1">
      <c r="A496" s="1"/>
      <c r="B496" s="97"/>
      <c r="C496" s="1"/>
      <c r="D496" s="1"/>
      <c r="E496" s="50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97"/>
      <c r="Y496" s="1"/>
      <c r="Z496" s="1"/>
      <c r="AA496" s="1"/>
    </row>
    <row r="497" spans="1:27" ht="12.75" customHeight="1">
      <c r="A497" s="1"/>
      <c r="B497" s="97"/>
      <c r="C497" s="1"/>
      <c r="D497" s="1"/>
      <c r="E497" s="50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97"/>
      <c r="Y497" s="1"/>
      <c r="Z497" s="1"/>
      <c r="AA497" s="1"/>
    </row>
    <row r="498" spans="1:27" ht="12.75" customHeight="1">
      <c r="A498" s="1"/>
      <c r="B498" s="97"/>
      <c r="C498" s="1"/>
      <c r="D498" s="1"/>
      <c r="E498" s="50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97"/>
      <c r="Y498" s="1"/>
      <c r="Z498" s="1"/>
      <c r="AA498" s="1"/>
    </row>
    <row r="499" spans="1:27" ht="12.75" customHeight="1">
      <c r="A499" s="1"/>
      <c r="B499" s="97"/>
      <c r="C499" s="1"/>
      <c r="D499" s="1"/>
      <c r="E499" s="50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97"/>
      <c r="Y499" s="1"/>
      <c r="Z499" s="1"/>
      <c r="AA499" s="1"/>
    </row>
    <row r="500" spans="1:27" ht="12.75" customHeight="1">
      <c r="A500" s="1"/>
      <c r="B500" s="97"/>
      <c r="C500" s="1"/>
      <c r="D500" s="1"/>
      <c r="E500" s="50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97"/>
      <c r="Y500" s="1"/>
      <c r="Z500" s="1"/>
      <c r="AA500" s="1"/>
    </row>
    <row r="501" spans="1:27" ht="12.75" customHeight="1">
      <c r="A501" s="1"/>
      <c r="B501" s="97"/>
      <c r="C501" s="1"/>
      <c r="D501" s="1"/>
      <c r="E501" s="50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97"/>
      <c r="Y501" s="1"/>
      <c r="Z501" s="1"/>
      <c r="AA501" s="1"/>
    </row>
    <row r="502" spans="1:27" ht="12.75" customHeight="1">
      <c r="A502" s="1"/>
      <c r="B502" s="97"/>
      <c r="C502" s="1"/>
      <c r="D502" s="1"/>
      <c r="E502" s="50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97"/>
      <c r="Y502" s="1"/>
      <c r="Z502" s="1"/>
      <c r="AA502" s="1"/>
    </row>
    <row r="503" spans="1:27" ht="12.75" customHeight="1">
      <c r="A503" s="1"/>
      <c r="B503" s="97"/>
      <c r="C503" s="1"/>
      <c r="D503" s="1"/>
      <c r="E503" s="50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97"/>
      <c r="Y503" s="1"/>
      <c r="Z503" s="1"/>
      <c r="AA503" s="1"/>
    </row>
    <row r="504" spans="1:27" ht="12.75" customHeight="1">
      <c r="A504" s="1"/>
      <c r="B504" s="97"/>
      <c r="C504" s="1"/>
      <c r="D504" s="1"/>
      <c r="E504" s="50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97"/>
      <c r="Y504" s="1"/>
      <c r="Z504" s="1"/>
      <c r="AA504" s="1"/>
    </row>
    <row r="505" spans="1:27" ht="12.75" customHeight="1">
      <c r="A505" s="1"/>
      <c r="B505" s="97"/>
      <c r="C505" s="1"/>
      <c r="D505" s="1"/>
      <c r="E505" s="50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97"/>
      <c r="Y505" s="1"/>
      <c r="Z505" s="1"/>
      <c r="AA505" s="1"/>
    </row>
    <row r="506" spans="1:27" ht="12.75" customHeight="1">
      <c r="A506" s="1"/>
      <c r="B506" s="97"/>
      <c r="C506" s="1"/>
      <c r="D506" s="1"/>
      <c r="E506" s="50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97"/>
      <c r="Y506" s="1"/>
      <c r="Z506" s="1"/>
      <c r="AA506" s="1"/>
    </row>
    <row r="507" spans="1:27" ht="12.75" customHeight="1">
      <c r="A507" s="1"/>
      <c r="B507" s="97"/>
      <c r="C507" s="1"/>
      <c r="D507" s="1"/>
      <c r="E507" s="50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97"/>
      <c r="Y507" s="1"/>
      <c r="Z507" s="1"/>
      <c r="AA507" s="1"/>
    </row>
    <row r="508" spans="1:27" ht="12.75" customHeight="1">
      <c r="A508" s="1"/>
      <c r="B508" s="97"/>
      <c r="C508" s="1"/>
      <c r="D508" s="1"/>
      <c r="E508" s="50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97"/>
      <c r="Y508" s="1"/>
      <c r="Z508" s="1"/>
      <c r="AA508" s="1"/>
    </row>
    <row r="509" spans="1:27" ht="12.75" customHeight="1">
      <c r="A509" s="1"/>
      <c r="B509" s="97"/>
      <c r="C509" s="1"/>
      <c r="D509" s="1"/>
      <c r="E509" s="50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97"/>
      <c r="Y509" s="1"/>
      <c r="Z509" s="1"/>
      <c r="AA509" s="1"/>
    </row>
    <row r="510" spans="1:27" ht="12.75" customHeight="1">
      <c r="A510" s="1"/>
      <c r="B510" s="97"/>
      <c r="C510" s="1"/>
      <c r="D510" s="1"/>
      <c r="E510" s="50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97"/>
      <c r="Y510" s="1"/>
      <c r="Z510" s="1"/>
      <c r="AA510" s="1"/>
    </row>
    <row r="511" spans="1:27" ht="12.75" customHeight="1">
      <c r="A511" s="1"/>
      <c r="B511" s="97"/>
      <c r="C511" s="1"/>
      <c r="D511" s="1"/>
      <c r="E511" s="50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97"/>
      <c r="Y511" s="1"/>
      <c r="Z511" s="1"/>
      <c r="AA511" s="1"/>
    </row>
    <row r="512" spans="1:27" ht="12.75" customHeight="1">
      <c r="A512" s="1"/>
      <c r="B512" s="97"/>
      <c r="C512" s="1"/>
      <c r="D512" s="1"/>
      <c r="E512" s="50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97"/>
      <c r="Y512" s="1"/>
      <c r="Z512" s="1"/>
      <c r="AA512" s="1"/>
    </row>
    <row r="513" spans="1:27" ht="12.75" customHeight="1">
      <c r="A513" s="1"/>
      <c r="B513" s="97"/>
      <c r="C513" s="1"/>
      <c r="D513" s="1"/>
      <c r="E513" s="50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97"/>
      <c r="Y513" s="1"/>
      <c r="Z513" s="1"/>
      <c r="AA513" s="1"/>
    </row>
    <row r="514" spans="1:27" ht="12.75" customHeight="1">
      <c r="A514" s="1"/>
      <c r="B514" s="97"/>
      <c r="C514" s="1"/>
      <c r="D514" s="1"/>
      <c r="E514" s="50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97"/>
      <c r="Y514" s="1"/>
      <c r="Z514" s="1"/>
      <c r="AA514" s="1"/>
    </row>
    <row r="515" spans="1:27" ht="12.75" customHeight="1">
      <c r="A515" s="1"/>
      <c r="B515" s="97"/>
      <c r="C515" s="1"/>
      <c r="D515" s="1"/>
      <c r="E515" s="50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97"/>
      <c r="Y515" s="1"/>
      <c r="Z515" s="1"/>
      <c r="AA515" s="1"/>
    </row>
    <row r="516" spans="1:27" ht="12.75" customHeight="1">
      <c r="A516" s="1"/>
      <c r="B516" s="97"/>
      <c r="C516" s="1"/>
      <c r="D516" s="1"/>
      <c r="E516" s="50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97"/>
      <c r="Y516" s="1"/>
      <c r="Z516" s="1"/>
      <c r="AA516" s="1"/>
    </row>
    <row r="517" spans="1:27" ht="12.75" customHeight="1">
      <c r="A517" s="1"/>
      <c r="B517" s="97"/>
      <c r="C517" s="1"/>
      <c r="D517" s="1"/>
      <c r="E517" s="50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97"/>
      <c r="Y517" s="1"/>
      <c r="Z517" s="1"/>
      <c r="AA517" s="1"/>
    </row>
    <row r="518" spans="1:27" ht="12.75" customHeight="1">
      <c r="A518" s="1"/>
      <c r="B518" s="97"/>
      <c r="C518" s="1"/>
      <c r="D518" s="1"/>
      <c r="E518" s="50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97"/>
      <c r="Y518" s="1"/>
      <c r="Z518" s="1"/>
      <c r="AA518" s="1"/>
    </row>
    <row r="519" spans="1:27" ht="12.75" customHeight="1">
      <c r="A519" s="1"/>
      <c r="B519" s="97"/>
      <c r="C519" s="1"/>
      <c r="D519" s="1"/>
      <c r="E519" s="50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97"/>
      <c r="Y519" s="1"/>
      <c r="Z519" s="1"/>
      <c r="AA519" s="1"/>
    </row>
    <row r="520" spans="1:27" ht="12.75" customHeight="1">
      <c r="A520" s="1"/>
      <c r="B520" s="97"/>
      <c r="C520" s="1"/>
      <c r="D520" s="1"/>
      <c r="E520" s="50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97"/>
      <c r="Y520" s="1"/>
      <c r="Z520" s="1"/>
      <c r="AA520" s="1"/>
    </row>
    <row r="521" spans="1:27" ht="12.75" customHeight="1">
      <c r="A521" s="1"/>
      <c r="B521" s="97"/>
      <c r="C521" s="1"/>
      <c r="D521" s="1"/>
      <c r="E521" s="50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97"/>
      <c r="Y521" s="1"/>
      <c r="Z521" s="1"/>
      <c r="AA521" s="1"/>
    </row>
    <row r="522" spans="1:27" ht="12.75" customHeight="1">
      <c r="A522" s="1"/>
      <c r="B522" s="97"/>
      <c r="C522" s="1"/>
      <c r="D522" s="1"/>
      <c r="E522" s="50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97"/>
      <c r="Y522" s="1"/>
      <c r="Z522" s="1"/>
      <c r="AA522" s="1"/>
    </row>
    <row r="523" spans="1:27" ht="12.75" customHeight="1">
      <c r="A523" s="1"/>
      <c r="B523" s="97"/>
      <c r="C523" s="1"/>
      <c r="D523" s="1"/>
      <c r="E523" s="50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97"/>
      <c r="Y523" s="1"/>
      <c r="Z523" s="1"/>
      <c r="AA523" s="1"/>
    </row>
    <row r="524" spans="1:27" ht="12.75" customHeight="1">
      <c r="A524" s="1"/>
      <c r="B524" s="97"/>
      <c r="C524" s="1"/>
      <c r="D524" s="1"/>
      <c r="E524" s="50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97"/>
      <c r="Y524" s="1"/>
      <c r="Z524" s="1"/>
      <c r="AA524" s="1"/>
    </row>
    <row r="525" spans="1:27" ht="12.75" customHeight="1">
      <c r="A525" s="1"/>
      <c r="B525" s="97"/>
      <c r="C525" s="1"/>
      <c r="D525" s="1"/>
      <c r="E525" s="50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97"/>
      <c r="Y525" s="1"/>
      <c r="Z525" s="1"/>
      <c r="AA525" s="1"/>
    </row>
    <row r="526" spans="1:27" ht="12.75" customHeight="1">
      <c r="A526" s="1"/>
      <c r="B526" s="97"/>
      <c r="C526" s="1"/>
      <c r="D526" s="1"/>
      <c r="E526" s="50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97"/>
      <c r="Y526" s="1"/>
      <c r="Z526" s="1"/>
      <c r="AA526" s="1"/>
    </row>
    <row r="527" spans="1:27" ht="12.75" customHeight="1">
      <c r="A527" s="1"/>
      <c r="B527" s="97"/>
      <c r="C527" s="1"/>
      <c r="D527" s="1"/>
      <c r="E527" s="50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97"/>
      <c r="Y527" s="1"/>
      <c r="Z527" s="1"/>
      <c r="AA527" s="1"/>
    </row>
    <row r="528" spans="1:27" ht="12.75" customHeight="1">
      <c r="A528" s="1"/>
      <c r="B528" s="97"/>
      <c r="C528" s="1"/>
      <c r="D528" s="1"/>
      <c r="E528" s="50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97"/>
      <c r="Y528" s="1"/>
      <c r="Z528" s="1"/>
      <c r="AA528" s="1"/>
    </row>
    <row r="529" spans="1:27" ht="12.75" customHeight="1">
      <c r="A529" s="1"/>
      <c r="B529" s="97"/>
      <c r="C529" s="1"/>
      <c r="D529" s="1"/>
      <c r="E529" s="50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97"/>
      <c r="Y529" s="1"/>
      <c r="Z529" s="1"/>
      <c r="AA529" s="1"/>
    </row>
    <row r="530" spans="1:27" ht="12.75" customHeight="1">
      <c r="A530" s="1"/>
      <c r="B530" s="97"/>
      <c r="C530" s="1"/>
      <c r="D530" s="1"/>
      <c r="E530" s="50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97"/>
      <c r="Y530" s="1"/>
      <c r="Z530" s="1"/>
      <c r="AA530" s="1"/>
    </row>
    <row r="531" spans="1:27" ht="12.75" customHeight="1">
      <c r="A531" s="1"/>
      <c r="B531" s="97"/>
      <c r="C531" s="1"/>
      <c r="D531" s="1"/>
      <c r="E531" s="50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97"/>
      <c r="Y531" s="1"/>
      <c r="Z531" s="1"/>
      <c r="AA531" s="1"/>
    </row>
    <row r="532" spans="1:27" ht="12.75" customHeight="1">
      <c r="A532" s="1"/>
      <c r="B532" s="97"/>
      <c r="C532" s="1"/>
      <c r="D532" s="1"/>
      <c r="E532" s="50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97"/>
      <c r="Y532" s="1"/>
      <c r="Z532" s="1"/>
      <c r="AA532" s="1"/>
    </row>
    <row r="533" spans="1:27" ht="12.75" customHeight="1">
      <c r="A533" s="1"/>
      <c r="B533" s="97"/>
      <c r="C533" s="1"/>
      <c r="D533" s="1"/>
      <c r="E533" s="50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97"/>
      <c r="Y533" s="1"/>
      <c r="Z533" s="1"/>
      <c r="AA533" s="1"/>
    </row>
    <row r="534" spans="1:27" ht="12.75" customHeight="1">
      <c r="A534" s="1"/>
      <c r="B534" s="97"/>
      <c r="C534" s="1"/>
      <c r="D534" s="1"/>
      <c r="E534" s="50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97"/>
      <c r="Y534" s="1"/>
      <c r="Z534" s="1"/>
      <c r="AA534" s="1"/>
    </row>
    <row r="535" spans="1:27" ht="12.75" customHeight="1">
      <c r="A535" s="1"/>
      <c r="B535" s="97"/>
      <c r="C535" s="1"/>
      <c r="D535" s="1"/>
      <c r="E535" s="50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97"/>
      <c r="Y535" s="1"/>
      <c r="Z535" s="1"/>
      <c r="AA535" s="1"/>
    </row>
    <row r="536" spans="1:27" ht="12.75" customHeight="1">
      <c r="A536" s="1"/>
      <c r="B536" s="97"/>
      <c r="C536" s="1"/>
      <c r="D536" s="1"/>
      <c r="E536" s="50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97"/>
      <c r="Y536" s="1"/>
      <c r="Z536" s="1"/>
      <c r="AA536" s="1"/>
    </row>
    <row r="537" spans="1:27" ht="12.75" customHeight="1">
      <c r="A537" s="1"/>
      <c r="B537" s="97"/>
      <c r="C537" s="1"/>
      <c r="D537" s="1"/>
      <c r="E537" s="50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97"/>
      <c r="Y537" s="1"/>
      <c r="Z537" s="1"/>
      <c r="AA537" s="1"/>
    </row>
    <row r="538" spans="1:27" ht="12.75" customHeight="1">
      <c r="A538" s="1"/>
      <c r="B538" s="97"/>
      <c r="C538" s="1"/>
      <c r="D538" s="1"/>
      <c r="E538" s="50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97"/>
      <c r="Y538" s="1"/>
      <c r="Z538" s="1"/>
      <c r="AA538" s="1"/>
    </row>
    <row r="539" spans="1:27" ht="12.75" customHeight="1">
      <c r="A539" s="1"/>
      <c r="B539" s="97"/>
      <c r="C539" s="1"/>
      <c r="D539" s="1"/>
      <c r="E539" s="50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97"/>
      <c r="Y539" s="1"/>
      <c r="Z539" s="1"/>
      <c r="AA539" s="1"/>
    </row>
    <row r="540" spans="1:27" ht="12.75" customHeight="1">
      <c r="A540" s="1"/>
      <c r="B540" s="97"/>
      <c r="C540" s="1"/>
      <c r="D540" s="1"/>
      <c r="E540" s="50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97"/>
      <c r="Y540" s="1"/>
      <c r="Z540" s="1"/>
      <c r="AA540" s="1"/>
    </row>
    <row r="541" spans="1:27" ht="12.75" customHeight="1">
      <c r="A541" s="1"/>
      <c r="B541" s="97"/>
      <c r="C541" s="1"/>
      <c r="D541" s="1"/>
      <c r="E541" s="50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97"/>
      <c r="Y541" s="1"/>
      <c r="Z541" s="1"/>
      <c r="AA541" s="1"/>
    </row>
    <row r="542" spans="1:27" ht="12.75" customHeight="1">
      <c r="A542" s="1"/>
      <c r="B542" s="97"/>
      <c r="C542" s="1"/>
      <c r="D542" s="1"/>
      <c r="E542" s="50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97"/>
      <c r="Y542" s="1"/>
      <c r="Z542" s="1"/>
      <c r="AA542" s="1"/>
    </row>
    <row r="543" spans="1:27" ht="12.75" customHeight="1">
      <c r="A543" s="1"/>
      <c r="B543" s="97"/>
      <c r="C543" s="1"/>
      <c r="D543" s="1"/>
      <c r="E543" s="50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97"/>
      <c r="Y543" s="1"/>
      <c r="Z543" s="1"/>
      <c r="AA543" s="1"/>
    </row>
    <row r="544" spans="1:27" ht="12.75" customHeight="1">
      <c r="A544" s="1"/>
      <c r="B544" s="97"/>
      <c r="C544" s="1"/>
      <c r="D544" s="1"/>
      <c r="E544" s="50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97"/>
      <c r="Y544" s="1"/>
      <c r="Z544" s="1"/>
      <c r="AA544" s="1"/>
    </row>
    <row r="545" spans="1:27" ht="12.75" customHeight="1">
      <c r="A545" s="1"/>
      <c r="B545" s="97"/>
      <c r="C545" s="1"/>
      <c r="D545" s="1"/>
      <c r="E545" s="50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97"/>
      <c r="Y545" s="1"/>
      <c r="Z545" s="1"/>
      <c r="AA545" s="1"/>
    </row>
    <row r="546" spans="1:27" ht="12.75" customHeight="1">
      <c r="A546" s="1"/>
      <c r="B546" s="97"/>
      <c r="C546" s="1"/>
      <c r="D546" s="1"/>
      <c r="E546" s="50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97"/>
      <c r="Y546" s="1"/>
      <c r="Z546" s="1"/>
      <c r="AA546" s="1"/>
    </row>
    <row r="547" spans="1:27" ht="12.75" customHeight="1">
      <c r="A547" s="1"/>
      <c r="B547" s="97"/>
      <c r="C547" s="1"/>
      <c r="D547" s="1"/>
      <c r="E547" s="50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97"/>
      <c r="Y547" s="1"/>
      <c r="Z547" s="1"/>
      <c r="AA547" s="1"/>
    </row>
    <row r="548" spans="1:27" ht="12.75" customHeight="1">
      <c r="A548" s="1"/>
      <c r="B548" s="97"/>
      <c r="C548" s="1"/>
      <c r="D548" s="1"/>
      <c r="E548" s="50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97"/>
      <c r="Y548" s="1"/>
      <c r="Z548" s="1"/>
      <c r="AA548" s="1"/>
    </row>
    <row r="549" spans="1:27" ht="12.75" customHeight="1">
      <c r="A549" s="1"/>
      <c r="B549" s="97"/>
      <c r="C549" s="1"/>
      <c r="D549" s="1"/>
      <c r="E549" s="50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97"/>
      <c r="Y549" s="1"/>
      <c r="Z549" s="1"/>
      <c r="AA549" s="1"/>
    </row>
    <row r="550" spans="1:27" ht="12.75" customHeight="1">
      <c r="A550" s="1"/>
      <c r="B550" s="97"/>
      <c r="C550" s="1"/>
      <c r="D550" s="1"/>
      <c r="E550" s="50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97"/>
      <c r="Y550" s="1"/>
      <c r="Z550" s="1"/>
      <c r="AA550" s="1"/>
    </row>
    <row r="551" spans="1:27" ht="12.75" customHeight="1">
      <c r="A551" s="1"/>
      <c r="B551" s="97"/>
      <c r="C551" s="1"/>
      <c r="D551" s="1"/>
      <c r="E551" s="50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97"/>
      <c r="Y551" s="1"/>
      <c r="Z551" s="1"/>
      <c r="AA551" s="1"/>
    </row>
    <row r="552" spans="1:27" ht="12.75" customHeight="1">
      <c r="A552" s="1"/>
      <c r="B552" s="97"/>
      <c r="C552" s="1"/>
      <c r="D552" s="1"/>
      <c r="E552" s="50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97"/>
      <c r="Y552" s="1"/>
      <c r="Z552" s="1"/>
      <c r="AA552" s="1"/>
    </row>
    <row r="553" spans="1:27" ht="12.75" customHeight="1">
      <c r="A553" s="1"/>
      <c r="B553" s="97"/>
      <c r="C553" s="1"/>
      <c r="D553" s="1"/>
      <c r="E553" s="50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97"/>
      <c r="Y553" s="1"/>
      <c r="Z553" s="1"/>
      <c r="AA553" s="1"/>
    </row>
    <row r="554" spans="1:27" ht="12.75" customHeight="1">
      <c r="A554" s="1"/>
      <c r="B554" s="97"/>
      <c r="C554" s="1"/>
      <c r="D554" s="1"/>
      <c r="E554" s="50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97"/>
      <c r="Y554" s="1"/>
      <c r="Z554" s="1"/>
      <c r="AA554" s="1"/>
    </row>
    <row r="555" spans="1:27" ht="12.75" customHeight="1">
      <c r="A555" s="1"/>
      <c r="B555" s="97"/>
      <c r="C555" s="1"/>
      <c r="D555" s="1"/>
      <c r="E555" s="50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97"/>
      <c r="Y555" s="1"/>
      <c r="Z555" s="1"/>
      <c r="AA555" s="1"/>
    </row>
    <row r="556" spans="1:27" ht="12.75" customHeight="1">
      <c r="A556" s="1"/>
      <c r="B556" s="97"/>
      <c r="C556" s="1"/>
      <c r="D556" s="1"/>
      <c r="E556" s="50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97"/>
      <c r="Y556" s="1"/>
      <c r="Z556" s="1"/>
      <c r="AA556" s="1"/>
    </row>
    <row r="557" spans="1:27" ht="12.75" customHeight="1">
      <c r="A557" s="1"/>
      <c r="B557" s="97"/>
      <c r="C557" s="1"/>
      <c r="D557" s="1"/>
      <c r="E557" s="50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97"/>
      <c r="Y557" s="1"/>
      <c r="Z557" s="1"/>
      <c r="AA557" s="1"/>
    </row>
    <row r="558" spans="1:27" ht="12.75" customHeight="1">
      <c r="A558" s="1"/>
      <c r="B558" s="97"/>
      <c r="C558" s="1"/>
      <c r="D558" s="1"/>
      <c r="E558" s="50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97"/>
      <c r="Y558" s="1"/>
      <c r="Z558" s="1"/>
      <c r="AA558" s="1"/>
    </row>
    <row r="559" spans="1:27" ht="12.75" customHeight="1">
      <c r="A559" s="1"/>
      <c r="B559" s="97"/>
      <c r="C559" s="1"/>
      <c r="D559" s="1"/>
      <c r="E559" s="50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97"/>
      <c r="Y559" s="1"/>
      <c r="Z559" s="1"/>
      <c r="AA559" s="1"/>
    </row>
    <row r="560" spans="1:27" ht="12.75" customHeight="1">
      <c r="A560" s="1"/>
      <c r="B560" s="97"/>
      <c r="C560" s="1"/>
      <c r="D560" s="1"/>
      <c r="E560" s="50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97"/>
      <c r="Y560" s="1"/>
      <c r="Z560" s="1"/>
      <c r="AA560" s="1"/>
    </row>
    <row r="561" spans="1:27" ht="12.75" customHeight="1">
      <c r="A561" s="1"/>
      <c r="B561" s="97"/>
      <c r="C561" s="1"/>
      <c r="D561" s="1"/>
      <c r="E561" s="50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97"/>
      <c r="Y561" s="1"/>
      <c r="Z561" s="1"/>
      <c r="AA561" s="1"/>
    </row>
    <row r="562" spans="1:27" ht="12.75" customHeight="1">
      <c r="A562" s="1"/>
      <c r="B562" s="97"/>
      <c r="C562" s="1"/>
      <c r="D562" s="1"/>
      <c r="E562" s="50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97"/>
      <c r="Y562" s="1"/>
      <c r="Z562" s="1"/>
      <c r="AA562" s="1"/>
    </row>
    <row r="563" spans="1:27" ht="12.75" customHeight="1">
      <c r="A563" s="1"/>
      <c r="B563" s="97"/>
      <c r="C563" s="1"/>
      <c r="D563" s="1"/>
      <c r="E563" s="50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97"/>
      <c r="Y563" s="1"/>
      <c r="Z563" s="1"/>
      <c r="AA563" s="1"/>
    </row>
    <row r="564" spans="1:27" ht="12.75" customHeight="1">
      <c r="A564" s="1"/>
      <c r="B564" s="97"/>
      <c r="C564" s="1"/>
      <c r="D564" s="1"/>
      <c r="E564" s="50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97"/>
      <c r="Y564" s="1"/>
      <c r="Z564" s="1"/>
      <c r="AA564" s="1"/>
    </row>
    <row r="565" spans="1:27" ht="12.75" customHeight="1">
      <c r="A565" s="1"/>
      <c r="B565" s="97"/>
      <c r="C565" s="1"/>
      <c r="D565" s="1"/>
      <c r="E565" s="50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97"/>
      <c r="Y565" s="1"/>
      <c r="Z565" s="1"/>
      <c r="AA565" s="1"/>
    </row>
    <row r="566" spans="1:27" ht="12.75" customHeight="1">
      <c r="A566" s="1"/>
      <c r="B566" s="97"/>
      <c r="C566" s="1"/>
      <c r="D566" s="1"/>
      <c r="E566" s="50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97"/>
      <c r="Y566" s="1"/>
      <c r="Z566" s="1"/>
      <c r="AA566" s="1"/>
    </row>
    <row r="567" spans="1:27" ht="12.75" customHeight="1">
      <c r="A567" s="1"/>
      <c r="B567" s="97"/>
      <c r="C567" s="1"/>
      <c r="D567" s="1"/>
      <c r="E567" s="50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97"/>
      <c r="Y567" s="1"/>
      <c r="Z567" s="1"/>
      <c r="AA567" s="1"/>
    </row>
    <row r="568" spans="1:27" ht="12.75" customHeight="1">
      <c r="A568" s="1"/>
      <c r="B568" s="97"/>
      <c r="C568" s="1"/>
      <c r="D568" s="1"/>
      <c r="E568" s="50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97"/>
      <c r="Y568" s="1"/>
      <c r="Z568" s="1"/>
      <c r="AA568" s="1"/>
    </row>
    <row r="569" spans="1:27" ht="12.75" customHeight="1">
      <c r="A569" s="1"/>
      <c r="B569" s="97"/>
      <c r="C569" s="1"/>
      <c r="D569" s="1"/>
      <c r="E569" s="50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97"/>
      <c r="Y569" s="1"/>
      <c r="Z569" s="1"/>
      <c r="AA569" s="1"/>
    </row>
    <row r="570" spans="1:27" ht="12.75" customHeight="1">
      <c r="A570" s="1"/>
      <c r="B570" s="97"/>
      <c r="C570" s="1"/>
      <c r="D570" s="1"/>
      <c r="E570" s="50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97"/>
      <c r="Y570" s="1"/>
      <c r="Z570" s="1"/>
      <c r="AA570" s="1"/>
    </row>
    <row r="571" spans="1:27" ht="12.75" customHeight="1">
      <c r="A571" s="1"/>
      <c r="B571" s="97"/>
      <c r="C571" s="1"/>
      <c r="D571" s="1"/>
      <c r="E571" s="50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97"/>
      <c r="Y571" s="1"/>
      <c r="Z571" s="1"/>
      <c r="AA571" s="1"/>
    </row>
    <row r="572" spans="1:27" ht="12.75" customHeight="1">
      <c r="A572" s="1"/>
      <c r="B572" s="97"/>
      <c r="C572" s="1"/>
      <c r="D572" s="1"/>
      <c r="E572" s="50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97"/>
      <c r="Y572" s="1"/>
      <c r="Z572" s="1"/>
      <c r="AA572" s="1"/>
    </row>
    <row r="573" spans="1:27" ht="12.75" customHeight="1">
      <c r="A573" s="1"/>
      <c r="B573" s="97"/>
      <c r="C573" s="1"/>
      <c r="D573" s="1"/>
      <c r="E573" s="50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97"/>
      <c r="Y573" s="1"/>
      <c r="Z573" s="1"/>
      <c r="AA573" s="1"/>
    </row>
    <row r="574" spans="1:27" ht="12.75" customHeight="1">
      <c r="A574" s="1"/>
      <c r="B574" s="97"/>
      <c r="C574" s="1"/>
      <c r="D574" s="1"/>
      <c r="E574" s="50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97"/>
      <c r="Y574" s="1"/>
      <c r="Z574" s="1"/>
      <c r="AA574" s="1"/>
    </row>
    <row r="575" spans="1:27" ht="12.75" customHeight="1">
      <c r="A575" s="1"/>
      <c r="B575" s="97"/>
      <c r="C575" s="1"/>
      <c r="D575" s="1"/>
      <c r="E575" s="50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97"/>
      <c r="Y575" s="1"/>
      <c r="Z575" s="1"/>
      <c r="AA575" s="1"/>
    </row>
    <row r="576" spans="1:27" ht="12.75" customHeight="1">
      <c r="A576" s="1"/>
      <c r="B576" s="97"/>
      <c r="C576" s="1"/>
      <c r="D576" s="1"/>
      <c r="E576" s="50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97"/>
      <c r="Y576" s="1"/>
      <c r="Z576" s="1"/>
      <c r="AA576" s="1"/>
    </row>
    <row r="577" spans="1:27" ht="12.75" customHeight="1">
      <c r="A577" s="1"/>
      <c r="B577" s="97"/>
      <c r="C577" s="1"/>
      <c r="D577" s="1"/>
      <c r="E577" s="50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97"/>
      <c r="Y577" s="1"/>
      <c r="Z577" s="1"/>
      <c r="AA577" s="1"/>
    </row>
    <row r="578" spans="1:27" ht="12.75" customHeight="1">
      <c r="A578" s="1"/>
      <c r="B578" s="97"/>
      <c r="C578" s="1"/>
      <c r="D578" s="1"/>
      <c r="E578" s="50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97"/>
      <c r="Y578" s="1"/>
      <c r="Z578" s="1"/>
      <c r="AA578" s="1"/>
    </row>
    <row r="579" spans="1:27" ht="12.75" customHeight="1">
      <c r="A579" s="1"/>
      <c r="B579" s="97"/>
      <c r="C579" s="1"/>
      <c r="D579" s="1"/>
      <c r="E579" s="50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97"/>
      <c r="Y579" s="1"/>
      <c r="Z579" s="1"/>
      <c r="AA579" s="1"/>
    </row>
    <row r="580" spans="1:27" ht="12.75" customHeight="1">
      <c r="A580" s="1"/>
      <c r="B580" s="97"/>
      <c r="C580" s="1"/>
      <c r="D580" s="1"/>
      <c r="E580" s="50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97"/>
      <c r="Y580" s="1"/>
      <c r="Z580" s="1"/>
      <c r="AA580" s="1"/>
    </row>
    <row r="581" spans="1:27" ht="12.75" customHeight="1">
      <c r="A581" s="1"/>
      <c r="B581" s="97"/>
      <c r="C581" s="1"/>
      <c r="D581" s="1"/>
      <c r="E581" s="50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97"/>
      <c r="Y581" s="1"/>
      <c r="Z581" s="1"/>
      <c r="AA581" s="1"/>
    </row>
    <row r="582" spans="1:27" ht="12.75" customHeight="1">
      <c r="A582" s="1"/>
      <c r="B582" s="97"/>
      <c r="C582" s="1"/>
      <c r="D582" s="1"/>
      <c r="E582" s="50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97"/>
      <c r="Y582" s="1"/>
      <c r="Z582" s="1"/>
      <c r="AA582" s="1"/>
    </row>
    <row r="583" spans="1:27" ht="12.75" customHeight="1">
      <c r="A583" s="1"/>
      <c r="B583" s="97"/>
      <c r="C583" s="1"/>
      <c r="D583" s="1"/>
      <c r="E583" s="50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97"/>
      <c r="Y583" s="1"/>
      <c r="Z583" s="1"/>
      <c r="AA583" s="1"/>
    </row>
    <row r="584" spans="1:27" ht="12.75" customHeight="1">
      <c r="A584" s="1"/>
      <c r="B584" s="97"/>
      <c r="C584" s="1"/>
      <c r="D584" s="1"/>
      <c r="E584" s="50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97"/>
      <c r="Y584" s="1"/>
      <c r="Z584" s="1"/>
      <c r="AA584" s="1"/>
    </row>
    <row r="585" spans="1:27" ht="12.75" customHeight="1">
      <c r="A585" s="1"/>
      <c r="B585" s="97"/>
      <c r="C585" s="1"/>
      <c r="D585" s="1"/>
      <c r="E585" s="50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97"/>
      <c r="Y585" s="1"/>
      <c r="Z585" s="1"/>
      <c r="AA585" s="1"/>
    </row>
    <row r="586" spans="1:27" ht="12.75" customHeight="1">
      <c r="A586" s="1"/>
      <c r="B586" s="97"/>
      <c r="C586" s="1"/>
      <c r="D586" s="1"/>
      <c r="E586" s="50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97"/>
      <c r="Y586" s="1"/>
      <c r="Z586" s="1"/>
      <c r="AA586" s="1"/>
    </row>
    <row r="587" spans="1:27" ht="12.75" customHeight="1">
      <c r="A587" s="1"/>
      <c r="B587" s="97"/>
      <c r="C587" s="1"/>
      <c r="D587" s="1"/>
      <c r="E587" s="50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97"/>
      <c r="Y587" s="1"/>
      <c r="Z587" s="1"/>
      <c r="AA587" s="1"/>
    </row>
    <row r="588" spans="1:27" ht="12.75" customHeight="1">
      <c r="A588" s="1"/>
      <c r="B588" s="97"/>
      <c r="C588" s="1"/>
      <c r="D588" s="1"/>
      <c r="E588" s="50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97"/>
      <c r="Y588" s="1"/>
      <c r="Z588" s="1"/>
      <c r="AA588" s="1"/>
    </row>
    <row r="589" spans="1:27" ht="12.75" customHeight="1">
      <c r="A589" s="1"/>
      <c r="B589" s="97"/>
      <c r="C589" s="1"/>
      <c r="D589" s="1"/>
      <c r="E589" s="50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97"/>
      <c r="Y589" s="1"/>
      <c r="Z589" s="1"/>
      <c r="AA589" s="1"/>
    </row>
    <row r="590" spans="1:27" ht="12.75" customHeight="1">
      <c r="A590" s="1"/>
      <c r="B590" s="97"/>
      <c r="C590" s="1"/>
      <c r="D590" s="1"/>
      <c r="E590" s="50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97"/>
      <c r="Y590" s="1"/>
      <c r="Z590" s="1"/>
      <c r="AA590" s="1"/>
    </row>
    <row r="591" spans="1:27" ht="12.75" customHeight="1">
      <c r="A591" s="1"/>
      <c r="B591" s="97"/>
      <c r="C591" s="1"/>
      <c r="D591" s="1"/>
      <c r="E591" s="50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97"/>
      <c r="Y591" s="1"/>
      <c r="Z591" s="1"/>
      <c r="AA591" s="1"/>
    </row>
    <row r="592" spans="1:27" ht="12.75" customHeight="1">
      <c r="A592" s="1"/>
      <c r="B592" s="97"/>
      <c r="C592" s="1"/>
      <c r="D592" s="1"/>
      <c r="E592" s="50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97"/>
      <c r="Y592" s="1"/>
      <c r="Z592" s="1"/>
      <c r="AA592" s="1"/>
    </row>
    <row r="593" spans="1:27" ht="12.75" customHeight="1">
      <c r="A593" s="1"/>
      <c r="B593" s="97"/>
      <c r="C593" s="1"/>
      <c r="D593" s="1"/>
      <c r="E593" s="50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97"/>
      <c r="Y593" s="1"/>
      <c r="Z593" s="1"/>
      <c r="AA593" s="1"/>
    </row>
    <row r="594" spans="1:27" ht="12.75" customHeight="1">
      <c r="A594" s="1"/>
      <c r="B594" s="97"/>
      <c r="C594" s="1"/>
      <c r="D594" s="1"/>
      <c r="E594" s="50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97"/>
      <c r="Y594" s="1"/>
      <c r="Z594" s="1"/>
      <c r="AA594" s="1"/>
    </row>
    <row r="595" spans="1:27" ht="12.75" customHeight="1">
      <c r="A595" s="1"/>
      <c r="B595" s="97"/>
      <c r="C595" s="1"/>
      <c r="D595" s="1"/>
      <c r="E595" s="50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97"/>
      <c r="Y595" s="1"/>
      <c r="Z595" s="1"/>
      <c r="AA595" s="1"/>
    </row>
    <row r="596" spans="1:27" ht="12.75" customHeight="1">
      <c r="A596" s="1"/>
      <c r="B596" s="97"/>
      <c r="C596" s="1"/>
      <c r="D596" s="1"/>
      <c r="E596" s="50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97"/>
      <c r="Y596" s="1"/>
      <c r="Z596" s="1"/>
      <c r="AA596" s="1"/>
    </row>
    <row r="597" spans="1:27" ht="12.75" customHeight="1">
      <c r="A597" s="1"/>
      <c r="B597" s="97"/>
      <c r="C597" s="1"/>
      <c r="D597" s="1"/>
      <c r="E597" s="50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97"/>
      <c r="Y597" s="1"/>
      <c r="Z597" s="1"/>
      <c r="AA597" s="1"/>
    </row>
    <row r="598" spans="1:27" ht="12.75" customHeight="1">
      <c r="A598" s="1"/>
      <c r="B598" s="97"/>
      <c r="C598" s="1"/>
      <c r="D598" s="1"/>
      <c r="E598" s="50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97"/>
      <c r="Y598" s="1"/>
      <c r="Z598" s="1"/>
      <c r="AA598" s="1"/>
    </row>
    <row r="599" spans="1:27" ht="12.75" customHeight="1">
      <c r="A599" s="1"/>
      <c r="B599" s="97"/>
      <c r="C599" s="1"/>
      <c r="D599" s="1"/>
      <c r="E599" s="50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97"/>
      <c r="Y599" s="1"/>
      <c r="Z599" s="1"/>
      <c r="AA599" s="1"/>
    </row>
    <row r="600" spans="1:27" ht="12.75" customHeight="1">
      <c r="A600" s="1"/>
      <c r="B600" s="97"/>
      <c r="C600" s="1"/>
      <c r="D600" s="1"/>
      <c r="E600" s="50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97"/>
      <c r="Y600" s="1"/>
      <c r="Z600" s="1"/>
      <c r="AA600" s="1"/>
    </row>
    <row r="601" spans="1:27" ht="12.75" customHeight="1">
      <c r="A601" s="1"/>
      <c r="B601" s="97"/>
      <c r="C601" s="1"/>
      <c r="D601" s="1"/>
      <c r="E601" s="50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97"/>
      <c r="Y601" s="1"/>
      <c r="Z601" s="1"/>
      <c r="AA601" s="1"/>
    </row>
    <row r="602" spans="1:27" ht="12.75" customHeight="1">
      <c r="A602" s="1"/>
      <c r="B602" s="97"/>
      <c r="C602" s="1"/>
      <c r="D602" s="1"/>
      <c r="E602" s="50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97"/>
      <c r="Y602" s="1"/>
      <c r="Z602" s="1"/>
      <c r="AA602" s="1"/>
    </row>
    <row r="603" spans="1:27" ht="12.75" customHeight="1">
      <c r="A603" s="1"/>
      <c r="B603" s="97"/>
      <c r="C603" s="1"/>
      <c r="D603" s="1"/>
      <c r="E603" s="50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97"/>
      <c r="Y603" s="1"/>
      <c r="Z603" s="1"/>
      <c r="AA603" s="1"/>
    </row>
    <row r="604" spans="1:27" ht="12.75" customHeight="1">
      <c r="A604" s="1"/>
      <c r="B604" s="97"/>
      <c r="C604" s="1"/>
      <c r="D604" s="1"/>
      <c r="E604" s="50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97"/>
      <c r="Y604" s="1"/>
      <c r="Z604" s="1"/>
      <c r="AA604" s="1"/>
    </row>
    <row r="605" spans="1:27" ht="12.75" customHeight="1">
      <c r="A605" s="1"/>
      <c r="B605" s="97"/>
      <c r="C605" s="1"/>
      <c r="D605" s="1"/>
      <c r="E605" s="50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97"/>
      <c r="Y605" s="1"/>
      <c r="Z605" s="1"/>
      <c r="AA605" s="1"/>
    </row>
    <row r="606" spans="1:27" ht="12.75" customHeight="1">
      <c r="A606" s="1"/>
      <c r="B606" s="97"/>
      <c r="C606" s="1"/>
      <c r="D606" s="1"/>
      <c r="E606" s="50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97"/>
      <c r="Y606" s="1"/>
      <c r="Z606" s="1"/>
      <c r="AA606" s="1"/>
    </row>
    <row r="607" spans="1:27" ht="12.75" customHeight="1">
      <c r="A607" s="1"/>
      <c r="B607" s="97"/>
      <c r="C607" s="1"/>
      <c r="D607" s="1"/>
      <c r="E607" s="50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97"/>
      <c r="Y607" s="1"/>
      <c r="Z607" s="1"/>
      <c r="AA607" s="1"/>
    </row>
    <row r="608" spans="1:27" ht="12.75" customHeight="1">
      <c r="A608" s="1"/>
      <c r="B608" s="97"/>
      <c r="C608" s="1"/>
      <c r="D608" s="1"/>
      <c r="E608" s="50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97"/>
      <c r="Y608" s="1"/>
      <c r="Z608" s="1"/>
      <c r="AA608" s="1"/>
    </row>
    <row r="609" spans="1:27" ht="12.75" customHeight="1">
      <c r="A609" s="1"/>
      <c r="B609" s="97"/>
      <c r="C609" s="1"/>
      <c r="D609" s="1"/>
      <c r="E609" s="50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97"/>
      <c r="Y609" s="1"/>
      <c r="Z609" s="1"/>
      <c r="AA609" s="1"/>
    </row>
    <row r="610" spans="1:27" ht="12.75" customHeight="1">
      <c r="A610" s="1"/>
      <c r="B610" s="97"/>
      <c r="C610" s="1"/>
      <c r="D610" s="1"/>
      <c r="E610" s="50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97"/>
      <c r="Y610" s="1"/>
      <c r="Z610" s="1"/>
      <c r="AA610" s="1"/>
    </row>
    <row r="611" spans="1:27" ht="12.75" customHeight="1">
      <c r="A611" s="1"/>
      <c r="B611" s="97"/>
      <c r="C611" s="1"/>
      <c r="D611" s="1"/>
      <c r="E611" s="50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97"/>
      <c r="Y611" s="1"/>
      <c r="Z611" s="1"/>
      <c r="AA611" s="1"/>
    </row>
    <row r="612" spans="1:27" ht="12.75" customHeight="1">
      <c r="A612" s="1"/>
      <c r="B612" s="97"/>
      <c r="C612" s="1"/>
      <c r="D612" s="1"/>
      <c r="E612" s="50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97"/>
      <c r="Y612" s="1"/>
      <c r="Z612" s="1"/>
      <c r="AA612" s="1"/>
    </row>
    <row r="613" spans="1:27" ht="12.75" customHeight="1">
      <c r="A613" s="1"/>
      <c r="B613" s="97"/>
      <c r="C613" s="1"/>
      <c r="D613" s="1"/>
      <c r="E613" s="50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97"/>
      <c r="Y613" s="1"/>
      <c r="Z613" s="1"/>
      <c r="AA613" s="1"/>
    </row>
    <row r="614" spans="1:27" ht="12.75" customHeight="1">
      <c r="A614" s="1"/>
      <c r="B614" s="97"/>
      <c r="C614" s="1"/>
      <c r="D614" s="1"/>
      <c r="E614" s="50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97"/>
      <c r="Y614" s="1"/>
      <c r="Z614" s="1"/>
      <c r="AA614" s="1"/>
    </row>
    <row r="615" spans="1:27" ht="12.75" customHeight="1">
      <c r="A615" s="1"/>
      <c r="B615" s="97"/>
      <c r="C615" s="1"/>
      <c r="D615" s="1"/>
      <c r="E615" s="50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97"/>
      <c r="Y615" s="1"/>
      <c r="Z615" s="1"/>
      <c r="AA615" s="1"/>
    </row>
    <row r="616" spans="1:27" ht="12.75" customHeight="1">
      <c r="A616" s="1"/>
      <c r="B616" s="97"/>
      <c r="C616" s="1"/>
      <c r="D616" s="1"/>
      <c r="E616" s="50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97"/>
      <c r="Y616" s="1"/>
      <c r="Z616" s="1"/>
      <c r="AA616" s="1"/>
    </row>
    <row r="617" spans="1:27" ht="12.75" customHeight="1">
      <c r="A617" s="1"/>
      <c r="B617" s="97"/>
      <c r="C617" s="1"/>
      <c r="D617" s="1"/>
      <c r="E617" s="50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97"/>
      <c r="Y617" s="1"/>
      <c r="Z617" s="1"/>
      <c r="AA617" s="1"/>
    </row>
    <row r="618" spans="1:27" ht="12.75" customHeight="1">
      <c r="A618" s="1"/>
      <c r="B618" s="97"/>
      <c r="C618" s="1"/>
      <c r="D618" s="1"/>
      <c r="E618" s="50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97"/>
      <c r="Y618" s="1"/>
      <c r="Z618" s="1"/>
      <c r="AA618" s="1"/>
    </row>
    <row r="619" spans="1:27" ht="12.75" customHeight="1">
      <c r="A619" s="1"/>
      <c r="B619" s="97"/>
      <c r="C619" s="1"/>
      <c r="D619" s="1"/>
      <c r="E619" s="50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97"/>
      <c r="Y619" s="1"/>
      <c r="Z619" s="1"/>
      <c r="AA619" s="1"/>
    </row>
    <row r="620" spans="1:27" ht="12.75" customHeight="1">
      <c r="A620" s="1"/>
      <c r="B620" s="97"/>
      <c r="C620" s="1"/>
      <c r="D620" s="1"/>
      <c r="E620" s="50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97"/>
      <c r="Y620" s="1"/>
      <c r="Z620" s="1"/>
      <c r="AA620" s="1"/>
    </row>
    <row r="621" spans="1:27" ht="12.75" customHeight="1">
      <c r="A621" s="1"/>
      <c r="B621" s="97"/>
      <c r="C621" s="1"/>
      <c r="D621" s="1"/>
      <c r="E621" s="50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97"/>
      <c r="Y621" s="1"/>
      <c r="Z621" s="1"/>
      <c r="AA621" s="1"/>
    </row>
    <row r="622" spans="1:27" ht="12.75" customHeight="1">
      <c r="A622" s="1"/>
      <c r="B622" s="97"/>
      <c r="C622" s="1"/>
      <c r="D622" s="1"/>
      <c r="E622" s="50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97"/>
      <c r="Y622" s="1"/>
      <c r="Z622" s="1"/>
      <c r="AA622" s="1"/>
    </row>
    <row r="623" spans="1:27" ht="12.75" customHeight="1">
      <c r="A623" s="1"/>
      <c r="B623" s="97"/>
      <c r="C623" s="1"/>
      <c r="D623" s="1"/>
      <c r="E623" s="50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97"/>
      <c r="Y623" s="1"/>
      <c r="Z623" s="1"/>
      <c r="AA623" s="1"/>
    </row>
    <row r="624" spans="1:27" ht="12.75" customHeight="1">
      <c r="A624" s="1"/>
      <c r="B624" s="97"/>
      <c r="C624" s="1"/>
      <c r="D624" s="1"/>
      <c r="E624" s="50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97"/>
      <c r="Y624" s="1"/>
      <c r="Z624" s="1"/>
      <c r="AA624" s="1"/>
    </row>
    <row r="625" spans="1:27" ht="12.75" customHeight="1">
      <c r="A625" s="1"/>
      <c r="B625" s="97"/>
      <c r="C625" s="1"/>
      <c r="D625" s="1"/>
      <c r="E625" s="50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97"/>
      <c r="Y625" s="1"/>
      <c r="Z625" s="1"/>
      <c r="AA625" s="1"/>
    </row>
    <row r="626" spans="1:27" ht="12.75" customHeight="1">
      <c r="A626" s="1"/>
      <c r="B626" s="97"/>
      <c r="C626" s="1"/>
      <c r="D626" s="1"/>
      <c r="E626" s="50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97"/>
      <c r="Y626" s="1"/>
      <c r="Z626" s="1"/>
      <c r="AA626" s="1"/>
    </row>
    <row r="627" spans="1:27" ht="12.75" customHeight="1">
      <c r="A627" s="1"/>
      <c r="B627" s="97"/>
      <c r="C627" s="1"/>
      <c r="D627" s="1"/>
      <c r="E627" s="50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97"/>
      <c r="Y627" s="1"/>
      <c r="Z627" s="1"/>
      <c r="AA627" s="1"/>
    </row>
    <row r="628" spans="1:27" ht="12.75" customHeight="1">
      <c r="A628" s="1"/>
      <c r="B628" s="97"/>
      <c r="C628" s="1"/>
      <c r="D628" s="1"/>
      <c r="E628" s="50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97"/>
      <c r="Y628" s="1"/>
      <c r="Z628" s="1"/>
      <c r="AA628" s="1"/>
    </row>
    <row r="629" spans="1:27" ht="12.75" customHeight="1">
      <c r="A629" s="1"/>
      <c r="B629" s="97"/>
      <c r="C629" s="1"/>
      <c r="D629" s="1"/>
      <c r="E629" s="50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97"/>
      <c r="Y629" s="1"/>
      <c r="Z629" s="1"/>
      <c r="AA629" s="1"/>
    </row>
    <row r="630" spans="1:27" ht="12.75" customHeight="1">
      <c r="A630" s="1"/>
      <c r="B630" s="97"/>
      <c r="C630" s="1"/>
      <c r="D630" s="1"/>
      <c r="E630" s="50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97"/>
      <c r="Y630" s="1"/>
      <c r="Z630" s="1"/>
      <c r="AA630" s="1"/>
    </row>
    <row r="631" spans="1:27" ht="12.75" customHeight="1">
      <c r="A631" s="1"/>
      <c r="B631" s="97"/>
      <c r="C631" s="1"/>
      <c r="D631" s="1"/>
      <c r="E631" s="50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97"/>
      <c r="Y631" s="1"/>
      <c r="Z631" s="1"/>
      <c r="AA631" s="1"/>
    </row>
    <row r="632" spans="1:27" ht="12.75" customHeight="1">
      <c r="A632" s="1"/>
      <c r="B632" s="97"/>
      <c r="C632" s="1"/>
      <c r="D632" s="1"/>
      <c r="E632" s="50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97"/>
      <c r="Y632" s="1"/>
      <c r="Z632" s="1"/>
      <c r="AA632" s="1"/>
    </row>
    <row r="633" spans="1:27" ht="12.75" customHeight="1">
      <c r="A633" s="1"/>
      <c r="B633" s="97"/>
      <c r="C633" s="1"/>
      <c r="D633" s="1"/>
      <c r="E633" s="50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97"/>
      <c r="Y633" s="1"/>
      <c r="Z633" s="1"/>
      <c r="AA633" s="1"/>
    </row>
    <row r="634" spans="1:27" ht="12.75" customHeight="1">
      <c r="A634" s="1"/>
      <c r="B634" s="97"/>
      <c r="C634" s="1"/>
      <c r="D634" s="1"/>
      <c r="E634" s="50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97"/>
      <c r="Y634" s="1"/>
      <c r="Z634" s="1"/>
      <c r="AA634" s="1"/>
    </row>
    <row r="635" spans="1:27" ht="12.75" customHeight="1">
      <c r="A635" s="1"/>
      <c r="B635" s="97"/>
      <c r="C635" s="1"/>
      <c r="D635" s="1"/>
      <c r="E635" s="50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97"/>
      <c r="Y635" s="1"/>
      <c r="Z635" s="1"/>
      <c r="AA635" s="1"/>
    </row>
    <row r="636" spans="1:27" ht="12.75" customHeight="1">
      <c r="A636" s="1"/>
      <c r="B636" s="97"/>
      <c r="C636" s="1"/>
      <c r="D636" s="1"/>
      <c r="E636" s="50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97"/>
      <c r="Y636" s="1"/>
      <c r="Z636" s="1"/>
      <c r="AA636" s="1"/>
    </row>
    <row r="637" spans="1:27" ht="12.75" customHeight="1">
      <c r="A637" s="1"/>
      <c r="B637" s="97"/>
      <c r="C637" s="1"/>
      <c r="D637" s="1"/>
      <c r="E637" s="50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97"/>
      <c r="Y637" s="1"/>
      <c r="Z637" s="1"/>
      <c r="AA637" s="1"/>
    </row>
    <row r="638" spans="1:27" ht="12.75" customHeight="1">
      <c r="A638" s="1"/>
      <c r="B638" s="97"/>
      <c r="C638" s="1"/>
      <c r="D638" s="1"/>
      <c r="E638" s="50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97"/>
      <c r="Y638" s="1"/>
      <c r="Z638" s="1"/>
      <c r="AA638" s="1"/>
    </row>
    <row r="639" spans="1:27" ht="12.75" customHeight="1">
      <c r="A639" s="1"/>
      <c r="B639" s="97"/>
      <c r="C639" s="1"/>
      <c r="D639" s="1"/>
      <c r="E639" s="50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97"/>
      <c r="Y639" s="1"/>
      <c r="Z639" s="1"/>
      <c r="AA639" s="1"/>
    </row>
    <row r="640" spans="1:27" ht="12.75" customHeight="1">
      <c r="A640" s="1"/>
      <c r="B640" s="97"/>
      <c r="C640" s="1"/>
      <c r="D640" s="1"/>
      <c r="E640" s="50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97"/>
      <c r="Y640" s="1"/>
      <c r="Z640" s="1"/>
      <c r="AA640" s="1"/>
    </row>
    <row r="641" spans="1:27" ht="12.75" customHeight="1">
      <c r="A641" s="1"/>
      <c r="B641" s="97"/>
      <c r="C641" s="1"/>
      <c r="D641" s="1"/>
      <c r="E641" s="50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97"/>
      <c r="Y641" s="1"/>
      <c r="Z641" s="1"/>
      <c r="AA641" s="1"/>
    </row>
    <row r="642" spans="1:27" ht="12.75" customHeight="1">
      <c r="A642" s="1"/>
      <c r="B642" s="97"/>
      <c r="C642" s="1"/>
      <c r="D642" s="1"/>
      <c r="E642" s="50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97"/>
      <c r="Y642" s="1"/>
      <c r="Z642" s="1"/>
      <c r="AA642" s="1"/>
    </row>
    <row r="643" spans="1:27" ht="12.75" customHeight="1">
      <c r="A643" s="1"/>
      <c r="B643" s="97"/>
      <c r="C643" s="1"/>
      <c r="D643" s="1"/>
      <c r="E643" s="50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97"/>
      <c r="Y643" s="1"/>
      <c r="Z643" s="1"/>
      <c r="AA643" s="1"/>
    </row>
    <row r="644" spans="1:27" ht="12.75" customHeight="1">
      <c r="A644" s="1"/>
      <c r="B644" s="97"/>
      <c r="C644" s="1"/>
      <c r="D644" s="1"/>
      <c r="E644" s="50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97"/>
      <c r="Y644" s="1"/>
      <c r="Z644" s="1"/>
      <c r="AA644" s="1"/>
    </row>
    <row r="645" spans="1:27" ht="12.75" customHeight="1">
      <c r="A645" s="1"/>
      <c r="B645" s="97"/>
      <c r="C645" s="1"/>
      <c r="D645" s="1"/>
      <c r="E645" s="50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97"/>
      <c r="Y645" s="1"/>
      <c r="Z645" s="1"/>
      <c r="AA645" s="1"/>
    </row>
    <row r="646" spans="1:27" ht="12.75" customHeight="1">
      <c r="A646" s="1"/>
      <c r="B646" s="97"/>
      <c r="C646" s="1"/>
      <c r="D646" s="1"/>
      <c r="E646" s="50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97"/>
      <c r="Y646" s="1"/>
      <c r="Z646" s="1"/>
      <c r="AA646" s="1"/>
    </row>
    <row r="647" spans="1:27" ht="12.75" customHeight="1">
      <c r="A647" s="1"/>
      <c r="B647" s="97"/>
      <c r="C647" s="1"/>
      <c r="D647" s="1"/>
      <c r="E647" s="50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97"/>
      <c r="Y647" s="1"/>
      <c r="Z647" s="1"/>
      <c r="AA647" s="1"/>
    </row>
    <row r="648" spans="1:27" ht="12.75" customHeight="1">
      <c r="A648" s="1"/>
      <c r="B648" s="97"/>
      <c r="C648" s="1"/>
      <c r="D648" s="1"/>
      <c r="E648" s="50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97"/>
      <c r="Y648" s="1"/>
      <c r="Z648" s="1"/>
      <c r="AA648" s="1"/>
    </row>
    <row r="649" spans="1:27" ht="12.75" customHeight="1">
      <c r="A649" s="1"/>
      <c r="B649" s="97"/>
      <c r="C649" s="1"/>
      <c r="D649" s="1"/>
      <c r="E649" s="50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97"/>
      <c r="Y649" s="1"/>
      <c r="Z649" s="1"/>
      <c r="AA649" s="1"/>
    </row>
    <row r="650" spans="1:27" ht="12.75" customHeight="1">
      <c r="A650" s="1"/>
      <c r="B650" s="97"/>
      <c r="C650" s="1"/>
      <c r="D650" s="1"/>
      <c r="E650" s="50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97"/>
      <c r="Y650" s="1"/>
      <c r="Z650" s="1"/>
      <c r="AA650" s="1"/>
    </row>
    <row r="651" spans="1:27" ht="12.75" customHeight="1">
      <c r="A651" s="1"/>
      <c r="B651" s="97"/>
      <c r="C651" s="1"/>
      <c r="D651" s="1"/>
      <c r="E651" s="50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97"/>
      <c r="Y651" s="1"/>
      <c r="Z651" s="1"/>
      <c r="AA651" s="1"/>
    </row>
    <row r="652" spans="1:27" ht="12.75" customHeight="1">
      <c r="A652" s="1"/>
      <c r="B652" s="97"/>
      <c r="C652" s="1"/>
      <c r="D652" s="1"/>
      <c r="E652" s="50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97"/>
      <c r="Y652" s="1"/>
      <c r="Z652" s="1"/>
      <c r="AA652" s="1"/>
    </row>
    <row r="653" spans="1:27" ht="12.75" customHeight="1">
      <c r="A653" s="1"/>
      <c r="B653" s="97"/>
      <c r="C653" s="1"/>
      <c r="D653" s="1"/>
      <c r="E653" s="50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97"/>
      <c r="Y653" s="1"/>
      <c r="Z653" s="1"/>
      <c r="AA653" s="1"/>
    </row>
    <row r="654" spans="1:27" ht="12.75" customHeight="1">
      <c r="A654" s="1"/>
      <c r="B654" s="97"/>
      <c r="C654" s="1"/>
      <c r="D654" s="1"/>
      <c r="E654" s="50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97"/>
      <c r="Y654" s="1"/>
      <c r="Z654" s="1"/>
      <c r="AA654" s="1"/>
    </row>
    <row r="655" spans="1:27" ht="12.75" customHeight="1">
      <c r="A655" s="1"/>
      <c r="B655" s="97"/>
      <c r="C655" s="1"/>
      <c r="D655" s="1"/>
      <c r="E655" s="50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97"/>
      <c r="Y655" s="1"/>
      <c r="Z655" s="1"/>
      <c r="AA655" s="1"/>
    </row>
    <row r="656" spans="1:27" ht="12.75" customHeight="1">
      <c r="A656" s="1"/>
      <c r="B656" s="97"/>
      <c r="C656" s="1"/>
      <c r="D656" s="1"/>
      <c r="E656" s="50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97"/>
      <c r="Y656" s="1"/>
      <c r="Z656" s="1"/>
      <c r="AA656" s="1"/>
    </row>
    <row r="657" spans="1:27" ht="12.75" customHeight="1">
      <c r="A657" s="1"/>
      <c r="B657" s="97"/>
      <c r="C657" s="1"/>
      <c r="D657" s="1"/>
      <c r="E657" s="50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97"/>
      <c r="Y657" s="1"/>
      <c r="Z657" s="1"/>
      <c r="AA657" s="1"/>
    </row>
    <row r="658" spans="1:27" ht="12.75" customHeight="1">
      <c r="A658" s="1"/>
      <c r="B658" s="97"/>
      <c r="C658" s="1"/>
      <c r="D658" s="1"/>
      <c r="E658" s="50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97"/>
      <c r="Y658" s="1"/>
      <c r="Z658" s="1"/>
      <c r="AA658" s="1"/>
    </row>
    <row r="659" spans="1:27" ht="12.75" customHeight="1">
      <c r="A659" s="1"/>
      <c r="B659" s="97"/>
      <c r="C659" s="1"/>
      <c r="D659" s="1"/>
      <c r="E659" s="50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97"/>
      <c r="Y659" s="1"/>
      <c r="Z659" s="1"/>
      <c r="AA659" s="1"/>
    </row>
    <row r="660" spans="1:27" ht="12.75" customHeight="1">
      <c r="A660" s="1"/>
      <c r="B660" s="97"/>
      <c r="C660" s="1"/>
      <c r="D660" s="1"/>
      <c r="E660" s="50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97"/>
      <c r="Y660" s="1"/>
      <c r="Z660" s="1"/>
      <c r="AA660" s="1"/>
    </row>
    <row r="661" spans="1:27" ht="12.75" customHeight="1">
      <c r="A661" s="1"/>
      <c r="B661" s="97"/>
      <c r="C661" s="1"/>
      <c r="D661" s="1"/>
      <c r="E661" s="50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97"/>
      <c r="Y661" s="1"/>
      <c r="Z661" s="1"/>
      <c r="AA661" s="1"/>
    </row>
    <row r="662" spans="1:27" ht="12.75" customHeight="1">
      <c r="A662" s="1"/>
      <c r="B662" s="97"/>
      <c r="C662" s="1"/>
      <c r="D662" s="1"/>
      <c r="E662" s="50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97"/>
      <c r="Y662" s="1"/>
      <c r="Z662" s="1"/>
      <c r="AA662" s="1"/>
    </row>
    <row r="663" spans="1:27" ht="12.75" customHeight="1">
      <c r="A663" s="1"/>
      <c r="B663" s="97"/>
      <c r="C663" s="1"/>
      <c r="D663" s="1"/>
      <c r="E663" s="50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97"/>
      <c r="Y663" s="1"/>
      <c r="Z663" s="1"/>
      <c r="AA663" s="1"/>
    </row>
    <row r="664" spans="1:27" ht="12.75" customHeight="1">
      <c r="A664" s="1"/>
      <c r="B664" s="97"/>
      <c r="C664" s="1"/>
      <c r="D664" s="1"/>
      <c r="E664" s="50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97"/>
      <c r="Y664" s="1"/>
      <c r="Z664" s="1"/>
      <c r="AA664" s="1"/>
    </row>
    <row r="665" spans="1:27" ht="12.75" customHeight="1">
      <c r="A665" s="1"/>
      <c r="B665" s="97"/>
      <c r="C665" s="1"/>
      <c r="D665" s="1"/>
      <c r="E665" s="50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97"/>
      <c r="Y665" s="1"/>
      <c r="Z665" s="1"/>
      <c r="AA665" s="1"/>
    </row>
    <row r="666" spans="1:27" ht="12.75" customHeight="1">
      <c r="A666" s="1"/>
      <c r="B666" s="97"/>
      <c r="C666" s="1"/>
      <c r="D666" s="1"/>
      <c r="E666" s="50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97"/>
      <c r="Y666" s="1"/>
      <c r="Z666" s="1"/>
      <c r="AA666" s="1"/>
    </row>
    <row r="667" spans="1:27" ht="12.75" customHeight="1">
      <c r="A667" s="1"/>
      <c r="B667" s="97"/>
      <c r="C667" s="1"/>
      <c r="D667" s="1"/>
      <c r="E667" s="50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97"/>
      <c r="Y667" s="1"/>
      <c r="Z667" s="1"/>
      <c r="AA667" s="1"/>
    </row>
    <row r="668" spans="1:27" ht="12.75" customHeight="1">
      <c r="A668" s="1"/>
      <c r="B668" s="97"/>
      <c r="C668" s="1"/>
      <c r="D668" s="1"/>
      <c r="E668" s="50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97"/>
      <c r="Y668" s="1"/>
      <c r="Z668" s="1"/>
      <c r="AA668" s="1"/>
    </row>
    <row r="669" spans="1:27" ht="12.75" customHeight="1">
      <c r="A669" s="1"/>
      <c r="B669" s="97"/>
      <c r="C669" s="1"/>
      <c r="D669" s="1"/>
      <c r="E669" s="50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97"/>
      <c r="Y669" s="1"/>
      <c r="Z669" s="1"/>
      <c r="AA669" s="1"/>
    </row>
    <row r="670" spans="1:27" ht="12.75" customHeight="1">
      <c r="A670" s="1"/>
      <c r="B670" s="97"/>
      <c r="C670" s="1"/>
      <c r="D670" s="1"/>
      <c r="E670" s="50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97"/>
      <c r="Y670" s="1"/>
      <c r="Z670" s="1"/>
      <c r="AA670" s="1"/>
    </row>
    <row r="671" spans="1:27" ht="12.75" customHeight="1">
      <c r="A671" s="1"/>
      <c r="B671" s="97"/>
      <c r="C671" s="1"/>
      <c r="D671" s="1"/>
      <c r="E671" s="50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97"/>
      <c r="Y671" s="1"/>
      <c r="Z671" s="1"/>
      <c r="AA671" s="1"/>
    </row>
    <row r="672" spans="1:27" ht="12.75" customHeight="1">
      <c r="A672" s="1"/>
      <c r="B672" s="97"/>
      <c r="C672" s="1"/>
      <c r="D672" s="1"/>
      <c r="E672" s="50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97"/>
      <c r="Y672" s="1"/>
      <c r="Z672" s="1"/>
      <c r="AA672" s="1"/>
    </row>
    <row r="673" spans="1:27" ht="12.75" customHeight="1">
      <c r="A673" s="1"/>
      <c r="B673" s="97"/>
      <c r="C673" s="1"/>
      <c r="D673" s="1"/>
      <c r="E673" s="50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97"/>
      <c r="Y673" s="1"/>
      <c r="Z673" s="1"/>
      <c r="AA673" s="1"/>
    </row>
    <row r="674" spans="1:27" ht="12.75" customHeight="1">
      <c r="A674" s="1"/>
      <c r="B674" s="97"/>
      <c r="C674" s="1"/>
      <c r="D674" s="1"/>
      <c r="E674" s="50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97"/>
      <c r="Y674" s="1"/>
      <c r="Z674" s="1"/>
      <c r="AA674" s="1"/>
    </row>
    <row r="675" spans="1:27" ht="12.75" customHeight="1">
      <c r="A675" s="1"/>
      <c r="B675" s="97"/>
      <c r="C675" s="1"/>
      <c r="D675" s="1"/>
      <c r="E675" s="50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97"/>
      <c r="Y675" s="1"/>
      <c r="Z675" s="1"/>
      <c r="AA675" s="1"/>
    </row>
    <row r="676" spans="1:27" ht="12.75" customHeight="1">
      <c r="A676" s="1"/>
      <c r="B676" s="97"/>
      <c r="C676" s="1"/>
      <c r="D676" s="1"/>
      <c r="E676" s="50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97"/>
      <c r="Y676" s="1"/>
      <c r="Z676" s="1"/>
      <c r="AA676" s="1"/>
    </row>
    <row r="677" spans="1:27" ht="12.75" customHeight="1">
      <c r="A677" s="1"/>
      <c r="B677" s="97"/>
      <c r="C677" s="1"/>
      <c r="D677" s="1"/>
      <c r="E677" s="50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97"/>
      <c r="Y677" s="1"/>
      <c r="Z677" s="1"/>
      <c r="AA677" s="1"/>
    </row>
    <row r="678" spans="1:27" ht="12.75" customHeight="1">
      <c r="A678" s="1"/>
      <c r="B678" s="97"/>
      <c r="C678" s="1"/>
      <c r="D678" s="1"/>
      <c r="E678" s="50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97"/>
      <c r="Y678" s="1"/>
      <c r="Z678" s="1"/>
      <c r="AA678" s="1"/>
    </row>
    <row r="679" spans="1:27" ht="12.75" customHeight="1">
      <c r="A679" s="1"/>
      <c r="B679" s="97"/>
      <c r="C679" s="1"/>
      <c r="D679" s="1"/>
      <c r="E679" s="50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97"/>
      <c r="Y679" s="1"/>
      <c r="Z679" s="1"/>
      <c r="AA679" s="1"/>
    </row>
    <row r="680" spans="1:27" ht="12.75" customHeight="1">
      <c r="A680" s="1"/>
      <c r="B680" s="97"/>
      <c r="C680" s="1"/>
      <c r="D680" s="1"/>
      <c r="E680" s="50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97"/>
      <c r="Y680" s="1"/>
      <c r="Z680" s="1"/>
      <c r="AA680" s="1"/>
    </row>
    <row r="681" spans="1:27" ht="12.75" customHeight="1">
      <c r="A681" s="1"/>
      <c r="B681" s="97"/>
      <c r="C681" s="1"/>
      <c r="D681" s="1"/>
      <c r="E681" s="50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97"/>
      <c r="Y681" s="1"/>
      <c r="Z681" s="1"/>
      <c r="AA681" s="1"/>
    </row>
    <row r="682" spans="1:27" ht="12.75" customHeight="1">
      <c r="A682" s="1"/>
      <c r="B682" s="97"/>
      <c r="C682" s="1"/>
      <c r="D682" s="1"/>
      <c r="E682" s="50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97"/>
      <c r="Y682" s="1"/>
      <c r="Z682" s="1"/>
      <c r="AA682" s="1"/>
    </row>
    <row r="683" spans="1:27" ht="12.75" customHeight="1">
      <c r="A683" s="1"/>
      <c r="B683" s="97"/>
      <c r="C683" s="1"/>
      <c r="D683" s="1"/>
      <c r="E683" s="50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97"/>
      <c r="Y683" s="1"/>
      <c r="Z683" s="1"/>
      <c r="AA683" s="1"/>
    </row>
    <row r="684" spans="1:27" ht="12.75" customHeight="1">
      <c r="A684" s="1"/>
      <c r="B684" s="97"/>
      <c r="C684" s="1"/>
      <c r="D684" s="1"/>
      <c r="E684" s="50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97"/>
      <c r="Y684" s="1"/>
      <c r="Z684" s="1"/>
      <c r="AA684" s="1"/>
    </row>
    <row r="685" spans="1:27" ht="12.75" customHeight="1">
      <c r="A685" s="1"/>
      <c r="B685" s="97"/>
      <c r="C685" s="1"/>
      <c r="D685" s="1"/>
      <c r="E685" s="50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97"/>
      <c r="Y685" s="1"/>
      <c r="Z685" s="1"/>
      <c r="AA685" s="1"/>
    </row>
    <row r="686" spans="1:27" ht="12.75" customHeight="1">
      <c r="A686" s="1"/>
      <c r="B686" s="97"/>
      <c r="C686" s="1"/>
      <c r="D686" s="1"/>
      <c r="E686" s="50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97"/>
      <c r="Y686" s="1"/>
      <c r="Z686" s="1"/>
      <c r="AA686" s="1"/>
    </row>
    <row r="687" spans="1:27" ht="12.75" customHeight="1">
      <c r="A687" s="1"/>
      <c r="B687" s="97"/>
      <c r="C687" s="1"/>
      <c r="D687" s="1"/>
      <c r="E687" s="50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97"/>
      <c r="Y687" s="1"/>
      <c r="Z687" s="1"/>
      <c r="AA687" s="1"/>
    </row>
    <row r="688" spans="1:27" ht="12.75" customHeight="1">
      <c r="A688" s="1"/>
      <c r="B688" s="97"/>
      <c r="C688" s="1"/>
      <c r="D688" s="1"/>
      <c r="E688" s="50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97"/>
      <c r="Y688" s="1"/>
      <c r="Z688" s="1"/>
      <c r="AA688" s="1"/>
    </row>
    <row r="689" spans="1:27" ht="12.75" customHeight="1">
      <c r="A689" s="1"/>
      <c r="B689" s="97"/>
      <c r="C689" s="1"/>
      <c r="D689" s="1"/>
      <c r="E689" s="50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97"/>
      <c r="Y689" s="1"/>
      <c r="Z689" s="1"/>
      <c r="AA689" s="1"/>
    </row>
    <row r="690" spans="1:27" ht="12.75" customHeight="1">
      <c r="A690" s="1"/>
      <c r="B690" s="97"/>
      <c r="C690" s="1"/>
      <c r="D690" s="1"/>
      <c r="E690" s="50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97"/>
      <c r="Y690" s="1"/>
      <c r="Z690" s="1"/>
      <c r="AA690" s="1"/>
    </row>
    <row r="691" spans="1:27" ht="12.75" customHeight="1">
      <c r="A691" s="1"/>
      <c r="B691" s="97"/>
      <c r="C691" s="1"/>
      <c r="D691" s="1"/>
      <c r="E691" s="50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97"/>
      <c r="Y691" s="1"/>
      <c r="Z691" s="1"/>
      <c r="AA691" s="1"/>
    </row>
    <row r="692" spans="1:27" ht="12.75" customHeight="1">
      <c r="A692" s="1"/>
      <c r="B692" s="97"/>
      <c r="C692" s="1"/>
      <c r="D692" s="1"/>
      <c r="E692" s="50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97"/>
      <c r="Y692" s="1"/>
      <c r="Z692" s="1"/>
      <c r="AA692" s="1"/>
    </row>
    <row r="693" spans="1:27" ht="12.75" customHeight="1">
      <c r="A693" s="1"/>
      <c r="B693" s="97"/>
      <c r="C693" s="1"/>
      <c r="D693" s="1"/>
      <c r="E693" s="50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97"/>
      <c r="Y693" s="1"/>
      <c r="Z693" s="1"/>
      <c r="AA693" s="1"/>
    </row>
    <row r="694" spans="1:27" ht="12.75" customHeight="1">
      <c r="A694" s="1"/>
      <c r="B694" s="97"/>
      <c r="C694" s="1"/>
      <c r="D694" s="1"/>
      <c r="E694" s="50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97"/>
      <c r="Y694" s="1"/>
      <c r="Z694" s="1"/>
      <c r="AA694" s="1"/>
    </row>
    <row r="695" spans="1:27" ht="12.75" customHeight="1">
      <c r="A695" s="1"/>
      <c r="B695" s="97"/>
      <c r="C695" s="1"/>
      <c r="D695" s="1"/>
      <c r="E695" s="50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97"/>
      <c r="Y695" s="1"/>
      <c r="Z695" s="1"/>
      <c r="AA695" s="1"/>
    </row>
    <row r="696" spans="1:27" ht="12.75" customHeight="1">
      <c r="A696" s="1"/>
      <c r="B696" s="97"/>
      <c r="C696" s="1"/>
      <c r="D696" s="1"/>
      <c r="E696" s="50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97"/>
      <c r="Y696" s="1"/>
      <c r="Z696" s="1"/>
      <c r="AA696" s="1"/>
    </row>
    <row r="697" spans="1:27" ht="12.75" customHeight="1">
      <c r="A697" s="1"/>
      <c r="B697" s="97"/>
      <c r="C697" s="1"/>
      <c r="D697" s="1"/>
      <c r="E697" s="50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97"/>
      <c r="Y697" s="1"/>
      <c r="Z697" s="1"/>
      <c r="AA697" s="1"/>
    </row>
    <row r="698" spans="1:27" ht="12.75" customHeight="1">
      <c r="A698" s="1"/>
      <c r="B698" s="97"/>
      <c r="C698" s="1"/>
      <c r="D698" s="1"/>
      <c r="E698" s="50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97"/>
      <c r="Y698" s="1"/>
      <c r="Z698" s="1"/>
      <c r="AA698" s="1"/>
    </row>
    <row r="699" spans="1:27" ht="12.75" customHeight="1">
      <c r="A699" s="1"/>
      <c r="B699" s="97"/>
      <c r="C699" s="1"/>
      <c r="D699" s="1"/>
      <c r="E699" s="50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97"/>
      <c r="Y699" s="1"/>
      <c r="Z699" s="1"/>
      <c r="AA699" s="1"/>
    </row>
    <row r="700" spans="1:27" ht="12.75" customHeight="1">
      <c r="A700" s="1"/>
      <c r="B700" s="97"/>
      <c r="C700" s="1"/>
      <c r="D700" s="1"/>
      <c r="E700" s="50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97"/>
      <c r="Y700" s="1"/>
      <c r="Z700" s="1"/>
      <c r="AA700" s="1"/>
    </row>
    <row r="701" spans="1:27" ht="12.75" customHeight="1">
      <c r="A701" s="1"/>
      <c r="B701" s="97"/>
      <c r="C701" s="1"/>
      <c r="D701" s="1"/>
      <c r="E701" s="50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97"/>
      <c r="Y701" s="1"/>
      <c r="Z701" s="1"/>
      <c r="AA701" s="1"/>
    </row>
    <row r="702" spans="1:27" ht="12.75" customHeight="1">
      <c r="A702" s="1"/>
      <c r="B702" s="97"/>
      <c r="C702" s="1"/>
      <c r="D702" s="1"/>
      <c r="E702" s="50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97"/>
      <c r="Y702" s="1"/>
      <c r="Z702" s="1"/>
      <c r="AA702" s="1"/>
    </row>
    <row r="703" spans="1:27" ht="12.75" customHeight="1">
      <c r="A703" s="1"/>
      <c r="B703" s="97"/>
      <c r="C703" s="1"/>
      <c r="D703" s="1"/>
      <c r="E703" s="50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97"/>
      <c r="Y703" s="1"/>
      <c r="Z703" s="1"/>
      <c r="AA703" s="1"/>
    </row>
    <row r="704" spans="1:27" ht="12.75" customHeight="1">
      <c r="A704" s="1"/>
      <c r="B704" s="97"/>
      <c r="C704" s="1"/>
      <c r="D704" s="1"/>
      <c r="E704" s="50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97"/>
      <c r="Y704" s="1"/>
      <c r="Z704" s="1"/>
      <c r="AA704" s="1"/>
    </row>
    <row r="705" spans="1:27" ht="12.75" customHeight="1">
      <c r="A705" s="1"/>
      <c r="B705" s="97"/>
      <c r="C705" s="1"/>
      <c r="D705" s="1"/>
      <c r="E705" s="50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97"/>
      <c r="Y705" s="1"/>
      <c r="Z705" s="1"/>
      <c r="AA705" s="1"/>
    </row>
    <row r="706" spans="1:27" ht="12.75" customHeight="1">
      <c r="A706" s="1"/>
      <c r="B706" s="97"/>
      <c r="C706" s="1"/>
      <c r="D706" s="1"/>
      <c r="E706" s="50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97"/>
      <c r="Y706" s="1"/>
      <c r="Z706" s="1"/>
      <c r="AA706" s="1"/>
    </row>
    <row r="707" spans="1:27" ht="12.75" customHeight="1">
      <c r="A707" s="1"/>
      <c r="B707" s="97"/>
      <c r="C707" s="1"/>
      <c r="D707" s="1"/>
      <c r="E707" s="50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97"/>
      <c r="Y707" s="1"/>
      <c r="Z707" s="1"/>
      <c r="AA707" s="1"/>
    </row>
    <row r="708" spans="1:27" ht="12.75" customHeight="1">
      <c r="A708" s="1"/>
      <c r="B708" s="97"/>
      <c r="C708" s="1"/>
      <c r="D708" s="1"/>
      <c r="E708" s="50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97"/>
      <c r="Y708" s="1"/>
      <c r="Z708" s="1"/>
      <c r="AA708" s="1"/>
    </row>
    <row r="709" spans="1:27" ht="12.75" customHeight="1">
      <c r="A709" s="1"/>
      <c r="B709" s="97"/>
      <c r="C709" s="1"/>
      <c r="D709" s="1"/>
      <c r="E709" s="50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97"/>
      <c r="Y709" s="1"/>
      <c r="Z709" s="1"/>
      <c r="AA709" s="1"/>
    </row>
    <row r="710" spans="1:27" ht="12.75" customHeight="1">
      <c r="A710" s="1"/>
      <c r="B710" s="97"/>
      <c r="C710" s="1"/>
      <c r="D710" s="1"/>
      <c r="E710" s="50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97"/>
      <c r="Y710" s="1"/>
      <c r="Z710" s="1"/>
      <c r="AA710" s="1"/>
    </row>
    <row r="711" spans="1:27" ht="12.75" customHeight="1">
      <c r="A711" s="1"/>
      <c r="B711" s="97"/>
      <c r="C711" s="1"/>
      <c r="D711" s="1"/>
      <c r="E711" s="50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97"/>
      <c r="Y711" s="1"/>
      <c r="Z711" s="1"/>
      <c r="AA711" s="1"/>
    </row>
    <row r="712" spans="1:27" ht="12.75" customHeight="1">
      <c r="A712" s="1"/>
      <c r="B712" s="97"/>
      <c r="C712" s="1"/>
      <c r="D712" s="1"/>
      <c r="E712" s="50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97"/>
      <c r="Y712" s="1"/>
      <c r="Z712" s="1"/>
      <c r="AA712" s="1"/>
    </row>
    <row r="713" spans="1:27" ht="12.75" customHeight="1">
      <c r="A713" s="1"/>
      <c r="B713" s="97"/>
      <c r="C713" s="1"/>
      <c r="D713" s="1"/>
      <c r="E713" s="50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97"/>
      <c r="Y713" s="1"/>
      <c r="Z713" s="1"/>
      <c r="AA713" s="1"/>
    </row>
    <row r="714" spans="1:27" ht="12.75" customHeight="1">
      <c r="A714" s="1"/>
      <c r="B714" s="97"/>
      <c r="C714" s="1"/>
      <c r="D714" s="1"/>
      <c r="E714" s="50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97"/>
      <c r="Y714" s="1"/>
      <c r="Z714" s="1"/>
      <c r="AA714" s="1"/>
    </row>
    <row r="715" spans="1:27" ht="12.75" customHeight="1">
      <c r="A715" s="1"/>
      <c r="B715" s="97"/>
      <c r="C715" s="1"/>
      <c r="D715" s="1"/>
      <c r="E715" s="50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97"/>
      <c r="Y715" s="1"/>
      <c r="Z715" s="1"/>
      <c r="AA715" s="1"/>
    </row>
    <row r="716" spans="1:27" ht="12.75" customHeight="1">
      <c r="A716" s="1"/>
      <c r="B716" s="97"/>
      <c r="C716" s="1"/>
      <c r="D716" s="1"/>
      <c r="E716" s="50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97"/>
      <c r="Y716" s="1"/>
      <c r="Z716" s="1"/>
      <c r="AA716" s="1"/>
    </row>
    <row r="717" spans="1:27" ht="12.75" customHeight="1">
      <c r="A717" s="1"/>
      <c r="B717" s="97"/>
      <c r="C717" s="1"/>
      <c r="D717" s="1"/>
      <c r="E717" s="50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97"/>
      <c r="Y717" s="1"/>
      <c r="Z717" s="1"/>
      <c r="AA717" s="1"/>
    </row>
    <row r="718" spans="1:27" ht="12.75" customHeight="1">
      <c r="A718" s="1"/>
      <c r="B718" s="97"/>
      <c r="C718" s="1"/>
      <c r="D718" s="1"/>
      <c r="E718" s="50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97"/>
      <c r="Y718" s="1"/>
      <c r="Z718" s="1"/>
      <c r="AA718" s="1"/>
    </row>
    <row r="719" spans="1:27" ht="12.75" customHeight="1">
      <c r="A719" s="1"/>
      <c r="B719" s="97"/>
      <c r="C719" s="1"/>
      <c r="D719" s="1"/>
      <c r="E719" s="50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97"/>
      <c r="Y719" s="1"/>
      <c r="Z719" s="1"/>
      <c r="AA719" s="1"/>
    </row>
    <row r="720" spans="1:27" ht="12.75" customHeight="1">
      <c r="A720" s="1"/>
      <c r="B720" s="97"/>
      <c r="C720" s="1"/>
      <c r="D720" s="1"/>
      <c r="E720" s="50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97"/>
      <c r="Y720" s="1"/>
      <c r="Z720" s="1"/>
      <c r="AA720" s="1"/>
    </row>
    <row r="721" spans="1:27" ht="12.75" customHeight="1">
      <c r="A721" s="1"/>
      <c r="B721" s="97"/>
      <c r="C721" s="1"/>
      <c r="D721" s="1"/>
      <c r="E721" s="50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97"/>
      <c r="Y721" s="1"/>
      <c r="Z721" s="1"/>
      <c r="AA721" s="1"/>
    </row>
    <row r="722" spans="1:27" ht="12.75" customHeight="1">
      <c r="A722" s="1"/>
      <c r="B722" s="97"/>
      <c r="C722" s="1"/>
      <c r="D722" s="1"/>
      <c r="E722" s="50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97"/>
      <c r="Y722" s="1"/>
      <c r="Z722" s="1"/>
      <c r="AA722" s="1"/>
    </row>
    <row r="723" spans="1:27" ht="12.75" customHeight="1">
      <c r="A723" s="1"/>
      <c r="B723" s="97"/>
      <c r="C723" s="1"/>
      <c r="D723" s="1"/>
      <c r="E723" s="50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97"/>
      <c r="Y723" s="1"/>
      <c r="Z723" s="1"/>
      <c r="AA723" s="1"/>
    </row>
    <row r="724" spans="1:27" ht="12.75" customHeight="1">
      <c r="A724" s="1"/>
      <c r="B724" s="97"/>
      <c r="C724" s="1"/>
      <c r="D724" s="1"/>
      <c r="E724" s="50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97"/>
      <c r="Y724" s="1"/>
      <c r="Z724" s="1"/>
      <c r="AA724" s="1"/>
    </row>
    <row r="725" spans="1:27" ht="12.75" customHeight="1">
      <c r="A725" s="1"/>
      <c r="B725" s="97"/>
      <c r="C725" s="1"/>
      <c r="D725" s="1"/>
      <c r="E725" s="50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97"/>
      <c r="Y725" s="1"/>
      <c r="Z725" s="1"/>
      <c r="AA725" s="1"/>
    </row>
    <row r="726" spans="1:27" ht="12.75" customHeight="1">
      <c r="A726" s="1"/>
      <c r="B726" s="97"/>
      <c r="C726" s="1"/>
      <c r="D726" s="1"/>
      <c r="E726" s="50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97"/>
      <c r="Y726" s="1"/>
      <c r="Z726" s="1"/>
      <c r="AA726" s="1"/>
    </row>
    <row r="727" spans="1:27" ht="12.75" customHeight="1">
      <c r="A727" s="1"/>
      <c r="B727" s="97"/>
      <c r="C727" s="1"/>
      <c r="D727" s="1"/>
      <c r="E727" s="50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97"/>
      <c r="Y727" s="1"/>
      <c r="Z727" s="1"/>
      <c r="AA727" s="1"/>
    </row>
    <row r="728" spans="1:27" ht="12.75" customHeight="1">
      <c r="A728" s="1"/>
      <c r="B728" s="97"/>
      <c r="C728" s="1"/>
      <c r="D728" s="1"/>
      <c r="E728" s="50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97"/>
      <c r="Y728" s="1"/>
      <c r="Z728" s="1"/>
      <c r="AA728" s="1"/>
    </row>
    <row r="729" spans="1:27" ht="12.75" customHeight="1">
      <c r="A729" s="1"/>
      <c r="B729" s="97"/>
      <c r="C729" s="1"/>
      <c r="D729" s="1"/>
      <c r="E729" s="50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97"/>
      <c r="Y729" s="1"/>
      <c r="Z729" s="1"/>
      <c r="AA729" s="1"/>
    </row>
    <row r="730" spans="1:27" ht="12.75" customHeight="1">
      <c r="A730" s="1"/>
      <c r="B730" s="97"/>
      <c r="C730" s="1"/>
      <c r="D730" s="1"/>
      <c r="E730" s="50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97"/>
      <c r="Y730" s="1"/>
      <c r="Z730" s="1"/>
      <c r="AA730" s="1"/>
    </row>
    <row r="731" spans="1:27" ht="12.75" customHeight="1">
      <c r="A731" s="1"/>
      <c r="B731" s="97"/>
      <c r="C731" s="1"/>
      <c r="D731" s="1"/>
      <c r="E731" s="50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97"/>
      <c r="Y731" s="1"/>
      <c r="Z731" s="1"/>
      <c r="AA731" s="1"/>
    </row>
    <row r="732" spans="1:27" ht="12.75" customHeight="1">
      <c r="A732" s="1"/>
      <c r="B732" s="97"/>
      <c r="C732" s="1"/>
      <c r="D732" s="1"/>
      <c r="E732" s="50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97"/>
      <c r="Y732" s="1"/>
      <c r="Z732" s="1"/>
      <c r="AA732" s="1"/>
    </row>
    <row r="733" spans="1:27" ht="12.75" customHeight="1">
      <c r="A733" s="1"/>
      <c r="B733" s="97"/>
      <c r="C733" s="1"/>
      <c r="D733" s="1"/>
      <c r="E733" s="50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97"/>
      <c r="Y733" s="1"/>
      <c r="Z733" s="1"/>
      <c r="AA733" s="1"/>
    </row>
    <row r="734" spans="1:27" ht="12.75" customHeight="1">
      <c r="A734" s="1"/>
      <c r="B734" s="97"/>
      <c r="C734" s="1"/>
      <c r="D734" s="1"/>
      <c r="E734" s="50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97"/>
      <c r="Y734" s="1"/>
      <c r="Z734" s="1"/>
      <c r="AA734" s="1"/>
    </row>
    <row r="735" spans="1:27" ht="12.75" customHeight="1">
      <c r="A735" s="1"/>
      <c r="B735" s="97"/>
      <c r="C735" s="1"/>
      <c r="D735" s="1"/>
      <c r="E735" s="50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97"/>
      <c r="Y735" s="1"/>
      <c r="Z735" s="1"/>
      <c r="AA735" s="1"/>
    </row>
    <row r="736" spans="1:27" ht="12.75" customHeight="1">
      <c r="A736" s="1"/>
      <c r="B736" s="97"/>
      <c r="C736" s="1"/>
      <c r="D736" s="1"/>
      <c r="E736" s="50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97"/>
      <c r="Y736" s="1"/>
      <c r="Z736" s="1"/>
      <c r="AA736" s="1"/>
    </row>
    <row r="737" spans="1:27" ht="12.75" customHeight="1">
      <c r="A737" s="1"/>
      <c r="B737" s="97"/>
      <c r="C737" s="1"/>
      <c r="D737" s="1"/>
      <c r="E737" s="50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97"/>
      <c r="Y737" s="1"/>
      <c r="Z737" s="1"/>
      <c r="AA737" s="1"/>
    </row>
    <row r="738" spans="1:27" ht="12.75" customHeight="1">
      <c r="A738" s="1"/>
      <c r="B738" s="97"/>
      <c r="C738" s="1"/>
      <c r="D738" s="1"/>
      <c r="E738" s="50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97"/>
      <c r="Y738" s="1"/>
      <c r="Z738" s="1"/>
      <c r="AA738" s="1"/>
    </row>
    <row r="739" spans="1:27" ht="12.75" customHeight="1">
      <c r="A739" s="1"/>
      <c r="B739" s="97"/>
      <c r="C739" s="1"/>
      <c r="D739" s="1"/>
      <c r="E739" s="50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97"/>
      <c r="Y739" s="1"/>
      <c r="Z739" s="1"/>
      <c r="AA739" s="1"/>
    </row>
    <row r="740" spans="1:27" ht="12.75" customHeight="1">
      <c r="A740" s="1"/>
      <c r="B740" s="97"/>
      <c r="C740" s="1"/>
      <c r="D740" s="1"/>
      <c r="E740" s="50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97"/>
      <c r="Y740" s="1"/>
      <c r="Z740" s="1"/>
      <c r="AA740" s="1"/>
    </row>
    <row r="741" spans="1:27" ht="12.75" customHeight="1">
      <c r="A741" s="1"/>
      <c r="B741" s="97"/>
      <c r="C741" s="1"/>
      <c r="D741" s="1"/>
      <c r="E741" s="50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97"/>
      <c r="Y741" s="1"/>
      <c r="Z741" s="1"/>
      <c r="AA741" s="1"/>
    </row>
    <row r="742" spans="1:27" ht="12.75" customHeight="1">
      <c r="A742" s="1"/>
      <c r="B742" s="97"/>
      <c r="C742" s="1"/>
      <c r="D742" s="1"/>
      <c r="E742" s="50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97"/>
      <c r="Y742" s="1"/>
      <c r="Z742" s="1"/>
      <c r="AA742" s="1"/>
    </row>
    <row r="743" spans="1:27" ht="12.75" customHeight="1">
      <c r="A743" s="1"/>
      <c r="B743" s="97"/>
      <c r="C743" s="1"/>
      <c r="D743" s="1"/>
      <c r="E743" s="50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97"/>
      <c r="Y743" s="1"/>
      <c r="Z743" s="1"/>
      <c r="AA743" s="1"/>
    </row>
    <row r="744" spans="1:27" ht="12.75" customHeight="1">
      <c r="A744" s="1"/>
      <c r="B744" s="97"/>
      <c r="C744" s="1"/>
      <c r="D744" s="1"/>
      <c r="E744" s="50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97"/>
      <c r="Y744" s="1"/>
      <c r="Z744" s="1"/>
      <c r="AA744" s="1"/>
    </row>
    <row r="745" spans="1:27" ht="12.75" customHeight="1">
      <c r="A745" s="1"/>
      <c r="B745" s="97"/>
      <c r="C745" s="1"/>
      <c r="D745" s="1"/>
      <c r="E745" s="50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97"/>
      <c r="Y745" s="1"/>
      <c r="Z745" s="1"/>
      <c r="AA745" s="1"/>
    </row>
    <row r="746" spans="1:27" ht="12.75" customHeight="1">
      <c r="A746" s="1"/>
      <c r="B746" s="97"/>
      <c r="C746" s="1"/>
      <c r="D746" s="1"/>
      <c r="E746" s="50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97"/>
      <c r="Y746" s="1"/>
      <c r="Z746" s="1"/>
      <c r="AA746" s="1"/>
    </row>
    <row r="747" spans="1:27" ht="12.75" customHeight="1">
      <c r="A747" s="1"/>
      <c r="B747" s="97"/>
      <c r="C747" s="1"/>
      <c r="D747" s="1"/>
      <c r="E747" s="50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97"/>
      <c r="Y747" s="1"/>
      <c r="Z747" s="1"/>
      <c r="AA747" s="1"/>
    </row>
    <row r="748" spans="1:27" ht="12.75" customHeight="1">
      <c r="A748" s="1"/>
      <c r="B748" s="97"/>
      <c r="C748" s="1"/>
      <c r="D748" s="1"/>
      <c r="E748" s="50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97"/>
      <c r="Y748" s="1"/>
      <c r="Z748" s="1"/>
      <c r="AA748" s="1"/>
    </row>
    <row r="749" spans="1:27" ht="12.75" customHeight="1">
      <c r="A749" s="1"/>
      <c r="B749" s="97"/>
      <c r="C749" s="1"/>
      <c r="D749" s="1"/>
      <c r="E749" s="50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97"/>
      <c r="Y749" s="1"/>
      <c r="Z749" s="1"/>
      <c r="AA749" s="1"/>
    </row>
    <row r="750" spans="1:27" ht="12.75" customHeight="1">
      <c r="A750" s="1"/>
      <c r="B750" s="97"/>
      <c r="C750" s="1"/>
      <c r="D750" s="1"/>
      <c r="E750" s="50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97"/>
      <c r="Y750" s="1"/>
      <c r="Z750" s="1"/>
      <c r="AA750" s="1"/>
    </row>
    <row r="751" spans="1:27" ht="12.75" customHeight="1">
      <c r="A751" s="1"/>
      <c r="B751" s="97"/>
      <c r="C751" s="1"/>
      <c r="D751" s="1"/>
      <c r="E751" s="50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97"/>
      <c r="Y751" s="1"/>
      <c r="Z751" s="1"/>
      <c r="AA751" s="1"/>
    </row>
    <row r="752" spans="1:27" ht="12.75" customHeight="1">
      <c r="A752" s="1"/>
      <c r="B752" s="97"/>
      <c r="C752" s="1"/>
      <c r="D752" s="1"/>
      <c r="E752" s="50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97"/>
      <c r="Y752" s="1"/>
      <c r="Z752" s="1"/>
      <c r="AA752" s="1"/>
    </row>
    <row r="753" spans="1:27" ht="12.75" customHeight="1">
      <c r="A753" s="1"/>
      <c r="B753" s="97"/>
      <c r="C753" s="1"/>
      <c r="D753" s="1"/>
      <c r="E753" s="50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97"/>
      <c r="Y753" s="1"/>
      <c r="Z753" s="1"/>
      <c r="AA753" s="1"/>
    </row>
    <row r="754" spans="1:27" ht="12.75" customHeight="1">
      <c r="A754" s="1"/>
      <c r="B754" s="97"/>
      <c r="C754" s="1"/>
      <c r="D754" s="1"/>
      <c r="E754" s="50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97"/>
      <c r="Y754" s="1"/>
      <c r="Z754" s="1"/>
      <c r="AA754" s="1"/>
    </row>
    <row r="755" spans="1:27" ht="12.75" customHeight="1">
      <c r="A755" s="1"/>
      <c r="B755" s="97"/>
      <c r="C755" s="1"/>
      <c r="D755" s="1"/>
      <c r="E755" s="50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97"/>
      <c r="Y755" s="1"/>
      <c r="Z755" s="1"/>
      <c r="AA755" s="1"/>
    </row>
    <row r="756" spans="1:27" ht="12.75" customHeight="1">
      <c r="A756" s="1"/>
      <c r="B756" s="97"/>
      <c r="C756" s="1"/>
      <c r="D756" s="1"/>
      <c r="E756" s="50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97"/>
      <c r="Y756" s="1"/>
      <c r="Z756" s="1"/>
      <c r="AA756" s="1"/>
    </row>
    <row r="757" spans="1:27" ht="12.75" customHeight="1">
      <c r="A757" s="1"/>
      <c r="B757" s="97"/>
      <c r="C757" s="1"/>
      <c r="D757" s="1"/>
      <c r="E757" s="50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97"/>
      <c r="Y757" s="1"/>
      <c r="Z757" s="1"/>
      <c r="AA757" s="1"/>
    </row>
    <row r="758" spans="1:27" ht="12.75" customHeight="1">
      <c r="A758" s="1"/>
      <c r="B758" s="97"/>
      <c r="C758" s="1"/>
      <c r="D758" s="1"/>
      <c r="E758" s="50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97"/>
      <c r="Y758" s="1"/>
      <c r="Z758" s="1"/>
      <c r="AA758" s="1"/>
    </row>
    <row r="759" spans="1:27" ht="12.75" customHeight="1">
      <c r="A759" s="1"/>
      <c r="B759" s="97"/>
      <c r="C759" s="1"/>
      <c r="D759" s="1"/>
      <c r="E759" s="50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97"/>
      <c r="Y759" s="1"/>
      <c r="Z759" s="1"/>
      <c r="AA759" s="1"/>
    </row>
    <row r="760" spans="1:27" ht="12.75" customHeight="1">
      <c r="A760" s="1"/>
      <c r="B760" s="97"/>
      <c r="C760" s="1"/>
      <c r="D760" s="1"/>
      <c r="E760" s="50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97"/>
      <c r="Y760" s="1"/>
      <c r="Z760" s="1"/>
      <c r="AA760" s="1"/>
    </row>
    <row r="761" spans="1:27" ht="12.75" customHeight="1">
      <c r="A761" s="1"/>
      <c r="B761" s="97"/>
      <c r="C761" s="1"/>
      <c r="D761" s="1"/>
      <c r="E761" s="50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97"/>
      <c r="Y761" s="1"/>
      <c r="Z761" s="1"/>
      <c r="AA761" s="1"/>
    </row>
    <row r="762" spans="1:27" ht="12.75" customHeight="1">
      <c r="A762" s="1"/>
      <c r="B762" s="97"/>
      <c r="C762" s="1"/>
      <c r="D762" s="1"/>
      <c r="E762" s="50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97"/>
      <c r="Y762" s="1"/>
      <c r="Z762" s="1"/>
      <c r="AA762" s="1"/>
    </row>
    <row r="763" spans="1:27" ht="12.75" customHeight="1">
      <c r="A763" s="1"/>
      <c r="B763" s="97"/>
      <c r="C763" s="1"/>
      <c r="D763" s="1"/>
      <c r="E763" s="50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97"/>
      <c r="Y763" s="1"/>
      <c r="Z763" s="1"/>
      <c r="AA763" s="1"/>
    </row>
    <row r="764" spans="1:27" ht="12.75" customHeight="1">
      <c r="A764" s="1"/>
      <c r="B764" s="97"/>
      <c r="C764" s="1"/>
      <c r="D764" s="1"/>
      <c r="E764" s="50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97"/>
      <c r="Y764" s="1"/>
      <c r="Z764" s="1"/>
      <c r="AA764" s="1"/>
    </row>
    <row r="765" spans="1:27" ht="12.75" customHeight="1">
      <c r="A765" s="1"/>
      <c r="B765" s="97"/>
      <c r="C765" s="1"/>
      <c r="D765" s="1"/>
      <c r="E765" s="50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97"/>
      <c r="Y765" s="1"/>
      <c r="Z765" s="1"/>
      <c r="AA765" s="1"/>
    </row>
    <row r="766" spans="1:27" ht="12.75" customHeight="1">
      <c r="A766" s="1"/>
      <c r="B766" s="97"/>
      <c r="C766" s="1"/>
      <c r="D766" s="1"/>
      <c r="E766" s="50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97"/>
      <c r="Y766" s="1"/>
      <c r="Z766" s="1"/>
      <c r="AA766" s="1"/>
    </row>
    <row r="767" spans="1:27" ht="12.75" customHeight="1">
      <c r="A767" s="1"/>
      <c r="B767" s="97"/>
      <c r="C767" s="1"/>
      <c r="D767" s="1"/>
      <c r="E767" s="50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97"/>
      <c r="Y767" s="1"/>
      <c r="Z767" s="1"/>
      <c r="AA767" s="1"/>
    </row>
    <row r="768" spans="1:27" ht="12.75" customHeight="1">
      <c r="A768" s="1"/>
      <c r="B768" s="97"/>
      <c r="C768" s="1"/>
      <c r="D768" s="1"/>
      <c r="E768" s="50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97"/>
      <c r="Y768" s="1"/>
      <c r="Z768" s="1"/>
      <c r="AA768" s="1"/>
    </row>
    <row r="769" spans="1:27" ht="12.75" customHeight="1">
      <c r="A769" s="1"/>
      <c r="B769" s="97"/>
      <c r="C769" s="1"/>
      <c r="D769" s="1"/>
      <c r="E769" s="50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97"/>
      <c r="Y769" s="1"/>
      <c r="Z769" s="1"/>
      <c r="AA769" s="1"/>
    </row>
    <row r="770" spans="1:27" ht="12.75" customHeight="1">
      <c r="A770" s="1"/>
      <c r="B770" s="97"/>
      <c r="C770" s="1"/>
      <c r="D770" s="1"/>
      <c r="E770" s="50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97"/>
      <c r="Y770" s="1"/>
      <c r="Z770" s="1"/>
      <c r="AA770" s="1"/>
    </row>
    <row r="771" spans="1:27" ht="12.75" customHeight="1">
      <c r="A771" s="1"/>
      <c r="B771" s="97"/>
      <c r="C771" s="1"/>
      <c r="D771" s="1"/>
      <c r="E771" s="50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97"/>
      <c r="Y771" s="1"/>
      <c r="Z771" s="1"/>
      <c r="AA771" s="1"/>
    </row>
    <row r="772" spans="1:27" ht="12.75" customHeight="1">
      <c r="A772" s="1"/>
      <c r="B772" s="97"/>
      <c r="C772" s="1"/>
      <c r="D772" s="1"/>
      <c r="E772" s="50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97"/>
      <c r="Y772" s="1"/>
      <c r="Z772" s="1"/>
      <c r="AA772" s="1"/>
    </row>
    <row r="773" spans="1:27" ht="12.75" customHeight="1">
      <c r="A773" s="1"/>
      <c r="B773" s="97"/>
      <c r="C773" s="1"/>
      <c r="D773" s="1"/>
      <c r="E773" s="50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97"/>
      <c r="Y773" s="1"/>
      <c r="Z773" s="1"/>
      <c r="AA773" s="1"/>
    </row>
    <row r="774" spans="1:27" ht="12.75" customHeight="1">
      <c r="A774" s="1"/>
      <c r="B774" s="97"/>
      <c r="C774" s="1"/>
      <c r="D774" s="1"/>
      <c r="E774" s="50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97"/>
      <c r="Y774" s="1"/>
      <c r="Z774" s="1"/>
      <c r="AA774" s="1"/>
    </row>
    <row r="775" spans="1:27" ht="12.75" customHeight="1">
      <c r="A775" s="1"/>
      <c r="B775" s="97"/>
      <c r="C775" s="1"/>
      <c r="D775" s="1"/>
      <c r="E775" s="50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97"/>
      <c r="Y775" s="1"/>
      <c r="Z775" s="1"/>
      <c r="AA775" s="1"/>
    </row>
    <row r="776" spans="1:27" ht="12.75" customHeight="1">
      <c r="A776" s="1"/>
      <c r="B776" s="97"/>
      <c r="C776" s="1"/>
      <c r="D776" s="1"/>
      <c r="E776" s="50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97"/>
      <c r="Y776" s="1"/>
      <c r="Z776" s="1"/>
      <c r="AA776" s="1"/>
    </row>
    <row r="777" spans="1:27" ht="12.75" customHeight="1">
      <c r="A777" s="1"/>
      <c r="B777" s="97"/>
      <c r="C777" s="1"/>
      <c r="D777" s="1"/>
      <c r="E777" s="50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97"/>
      <c r="Y777" s="1"/>
      <c r="Z777" s="1"/>
      <c r="AA777" s="1"/>
    </row>
    <row r="778" spans="1:27" ht="12.75" customHeight="1">
      <c r="A778" s="1"/>
      <c r="B778" s="97"/>
      <c r="C778" s="1"/>
      <c r="D778" s="1"/>
      <c r="E778" s="50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97"/>
      <c r="Y778" s="1"/>
      <c r="Z778" s="1"/>
      <c r="AA778" s="1"/>
    </row>
    <row r="779" spans="1:27" ht="12.75" customHeight="1">
      <c r="A779" s="1"/>
      <c r="B779" s="97"/>
      <c r="C779" s="1"/>
      <c r="D779" s="1"/>
      <c r="E779" s="50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97"/>
      <c r="Y779" s="1"/>
      <c r="Z779" s="1"/>
      <c r="AA779" s="1"/>
    </row>
    <row r="780" spans="1:27" ht="12.75" customHeight="1">
      <c r="A780" s="1"/>
      <c r="B780" s="97"/>
      <c r="C780" s="1"/>
      <c r="D780" s="1"/>
      <c r="E780" s="50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97"/>
      <c r="Y780" s="1"/>
      <c r="Z780" s="1"/>
      <c r="AA780" s="1"/>
    </row>
    <row r="781" spans="1:27" ht="12.75" customHeight="1">
      <c r="A781" s="1"/>
      <c r="B781" s="97"/>
      <c r="C781" s="1"/>
      <c r="D781" s="1"/>
      <c r="E781" s="50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97"/>
      <c r="Y781" s="1"/>
      <c r="Z781" s="1"/>
      <c r="AA781" s="1"/>
    </row>
    <row r="782" spans="1:27" ht="12.75" customHeight="1">
      <c r="A782" s="1"/>
      <c r="B782" s="97"/>
      <c r="C782" s="1"/>
      <c r="D782" s="1"/>
      <c r="E782" s="50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97"/>
      <c r="Y782" s="1"/>
      <c r="Z782" s="1"/>
      <c r="AA782" s="1"/>
    </row>
    <row r="783" spans="1:27" ht="12.75" customHeight="1">
      <c r="A783" s="1"/>
      <c r="B783" s="97"/>
      <c r="C783" s="1"/>
      <c r="D783" s="1"/>
      <c r="E783" s="50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97"/>
      <c r="Y783" s="1"/>
      <c r="Z783" s="1"/>
      <c r="AA783" s="1"/>
    </row>
    <row r="784" spans="1:27" ht="12.75" customHeight="1">
      <c r="A784" s="1"/>
      <c r="B784" s="97"/>
      <c r="C784" s="1"/>
      <c r="D784" s="1"/>
      <c r="E784" s="50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97"/>
      <c r="Y784" s="1"/>
      <c r="Z784" s="1"/>
      <c r="AA784" s="1"/>
    </row>
    <row r="785" spans="1:27" ht="12.75" customHeight="1">
      <c r="A785" s="1"/>
      <c r="B785" s="97"/>
      <c r="C785" s="1"/>
      <c r="D785" s="1"/>
      <c r="E785" s="50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97"/>
      <c r="Y785" s="1"/>
      <c r="Z785" s="1"/>
      <c r="AA785" s="1"/>
    </row>
    <row r="786" spans="1:27" ht="12.75" customHeight="1">
      <c r="A786" s="1"/>
      <c r="B786" s="97"/>
      <c r="C786" s="1"/>
      <c r="D786" s="1"/>
      <c r="E786" s="50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97"/>
      <c r="Y786" s="1"/>
      <c r="Z786" s="1"/>
      <c r="AA786" s="1"/>
    </row>
    <row r="787" spans="1:27" ht="12.75" customHeight="1">
      <c r="A787" s="1"/>
      <c r="B787" s="97"/>
      <c r="C787" s="1"/>
      <c r="D787" s="1"/>
      <c r="E787" s="50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97"/>
      <c r="Y787" s="1"/>
      <c r="Z787" s="1"/>
      <c r="AA787" s="1"/>
    </row>
    <row r="788" spans="1:27" ht="12.75" customHeight="1">
      <c r="A788" s="1"/>
      <c r="B788" s="97"/>
      <c r="C788" s="1"/>
      <c r="D788" s="1"/>
      <c r="E788" s="50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97"/>
      <c r="Y788" s="1"/>
      <c r="Z788" s="1"/>
      <c r="AA788" s="1"/>
    </row>
    <row r="789" spans="1:27" ht="12.75" customHeight="1">
      <c r="A789" s="1"/>
      <c r="B789" s="97"/>
      <c r="C789" s="1"/>
      <c r="D789" s="1"/>
      <c r="E789" s="50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97"/>
      <c r="Y789" s="1"/>
      <c r="Z789" s="1"/>
      <c r="AA789" s="1"/>
    </row>
    <row r="790" spans="1:27" ht="12.75" customHeight="1">
      <c r="A790" s="1"/>
      <c r="B790" s="97"/>
      <c r="C790" s="1"/>
      <c r="D790" s="1"/>
      <c r="E790" s="50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97"/>
      <c r="Y790" s="1"/>
      <c r="Z790" s="1"/>
      <c r="AA790" s="1"/>
    </row>
    <row r="791" spans="1:27" ht="12.75" customHeight="1">
      <c r="A791" s="1"/>
      <c r="B791" s="97"/>
      <c r="C791" s="1"/>
      <c r="D791" s="1"/>
      <c r="E791" s="50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97"/>
      <c r="Y791" s="1"/>
      <c r="Z791" s="1"/>
      <c r="AA791" s="1"/>
    </row>
    <row r="792" spans="1:27" ht="12.75" customHeight="1">
      <c r="A792" s="1"/>
      <c r="B792" s="97"/>
      <c r="C792" s="1"/>
      <c r="D792" s="1"/>
      <c r="E792" s="50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97"/>
      <c r="Y792" s="1"/>
      <c r="Z792" s="1"/>
      <c r="AA792" s="1"/>
    </row>
    <row r="793" spans="1:27" ht="12.75" customHeight="1">
      <c r="A793" s="1"/>
      <c r="B793" s="97"/>
      <c r="C793" s="1"/>
      <c r="D793" s="1"/>
      <c r="E793" s="50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97"/>
      <c r="Y793" s="1"/>
      <c r="Z793" s="1"/>
      <c r="AA793" s="1"/>
    </row>
    <row r="794" spans="1:27" ht="12.75" customHeight="1">
      <c r="A794" s="1"/>
      <c r="B794" s="97"/>
      <c r="C794" s="1"/>
      <c r="D794" s="1"/>
      <c r="E794" s="50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97"/>
      <c r="Y794" s="1"/>
      <c r="Z794" s="1"/>
      <c r="AA794" s="1"/>
    </row>
    <row r="795" spans="1:27" ht="12.75" customHeight="1">
      <c r="A795" s="1"/>
      <c r="B795" s="97"/>
      <c r="C795" s="1"/>
      <c r="D795" s="1"/>
      <c r="E795" s="50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97"/>
      <c r="Y795" s="1"/>
      <c r="Z795" s="1"/>
      <c r="AA795" s="1"/>
    </row>
    <row r="796" spans="1:27" ht="12.75" customHeight="1">
      <c r="A796" s="1"/>
      <c r="B796" s="97"/>
      <c r="C796" s="1"/>
      <c r="D796" s="1"/>
      <c r="E796" s="50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97"/>
      <c r="Y796" s="1"/>
      <c r="Z796" s="1"/>
      <c r="AA796" s="1"/>
    </row>
    <row r="797" spans="1:27" ht="12.75" customHeight="1">
      <c r="A797" s="1"/>
      <c r="B797" s="97"/>
      <c r="C797" s="1"/>
      <c r="D797" s="1"/>
      <c r="E797" s="50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97"/>
      <c r="Y797" s="1"/>
      <c r="Z797" s="1"/>
      <c r="AA797" s="1"/>
    </row>
    <row r="798" spans="1:27" ht="12.75" customHeight="1">
      <c r="A798" s="1"/>
      <c r="B798" s="97"/>
      <c r="C798" s="1"/>
      <c r="D798" s="1"/>
      <c r="E798" s="50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97"/>
      <c r="Y798" s="1"/>
      <c r="Z798" s="1"/>
      <c r="AA798" s="1"/>
    </row>
    <row r="799" spans="1:27" ht="12.75" customHeight="1">
      <c r="A799" s="1"/>
      <c r="B799" s="97"/>
      <c r="C799" s="1"/>
      <c r="D799" s="1"/>
      <c r="E799" s="50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97"/>
      <c r="Y799" s="1"/>
      <c r="Z799" s="1"/>
      <c r="AA799" s="1"/>
    </row>
    <row r="800" spans="1:27" ht="12.75" customHeight="1">
      <c r="A800" s="1"/>
      <c r="B800" s="97"/>
      <c r="C800" s="1"/>
      <c r="D800" s="1"/>
      <c r="E800" s="50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97"/>
      <c r="Y800" s="1"/>
      <c r="Z800" s="1"/>
      <c r="AA800" s="1"/>
    </row>
    <row r="801" spans="1:27" ht="12.75" customHeight="1">
      <c r="A801" s="1"/>
      <c r="B801" s="97"/>
      <c r="C801" s="1"/>
      <c r="D801" s="1"/>
      <c r="E801" s="50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97"/>
      <c r="Y801" s="1"/>
      <c r="Z801" s="1"/>
      <c r="AA801" s="1"/>
    </row>
    <row r="802" spans="1:27" ht="12.75" customHeight="1">
      <c r="A802" s="1"/>
      <c r="B802" s="97"/>
      <c r="C802" s="1"/>
      <c r="D802" s="1"/>
      <c r="E802" s="50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97"/>
      <c r="Y802" s="1"/>
      <c r="Z802" s="1"/>
      <c r="AA802" s="1"/>
    </row>
    <row r="803" spans="1:27" ht="12.75" customHeight="1">
      <c r="A803" s="1"/>
      <c r="B803" s="97"/>
      <c r="C803" s="1"/>
      <c r="D803" s="1"/>
      <c r="E803" s="50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97"/>
      <c r="Y803" s="1"/>
      <c r="Z803" s="1"/>
      <c r="AA803" s="1"/>
    </row>
    <row r="804" spans="1:27" ht="12.75" customHeight="1">
      <c r="A804" s="1"/>
      <c r="B804" s="97"/>
      <c r="C804" s="1"/>
      <c r="D804" s="1"/>
      <c r="E804" s="50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97"/>
      <c r="Y804" s="1"/>
      <c r="Z804" s="1"/>
      <c r="AA804" s="1"/>
    </row>
    <row r="805" spans="1:27" ht="12.75" customHeight="1">
      <c r="A805" s="1"/>
      <c r="B805" s="97"/>
      <c r="C805" s="1"/>
      <c r="D805" s="1"/>
      <c r="E805" s="50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97"/>
      <c r="Y805" s="1"/>
      <c r="Z805" s="1"/>
      <c r="AA805" s="1"/>
    </row>
    <row r="806" spans="1:27" ht="12.75" customHeight="1">
      <c r="A806" s="1"/>
      <c r="B806" s="97"/>
      <c r="C806" s="1"/>
      <c r="D806" s="1"/>
      <c r="E806" s="50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97"/>
      <c r="Y806" s="1"/>
      <c r="Z806" s="1"/>
      <c r="AA806" s="1"/>
    </row>
    <row r="807" spans="1:27" ht="12.75" customHeight="1">
      <c r="A807" s="1"/>
      <c r="B807" s="97"/>
      <c r="C807" s="1"/>
      <c r="D807" s="1"/>
      <c r="E807" s="50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97"/>
      <c r="Y807" s="1"/>
      <c r="Z807" s="1"/>
      <c r="AA807" s="1"/>
    </row>
    <row r="808" spans="1:27" ht="12.75" customHeight="1">
      <c r="A808" s="1"/>
      <c r="B808" s="97"/>
      <c r="C808" s="1"/>
      <c r="D808" s="1"/>
      <c r="E808" s="50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97"/>
      <c r="Y808" s="1"/>
      <c r="Z808" s="1"/>
      <c r="AA808" s="1"/>
    </row>
    <row r="809" spans="1:27" ht="12.75" customHeight="1">
      <c r="A809" s="1"/>
      <c r="B809" s="97"/>
      <c r="C809" s="1"/>
      <c r="D809" s="1"/>
      <c r="E809" s="50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97"/>
      <c r="Y809" s="1"/>
      <c r="Z809" s="1"/>
      <c r="AA809" s="1"/>
    </row>
    <row r="810" spans="1:27" ht="12.75" customHeight="1">
      <c r="A810" s="1"/>
      <c r="B810" s="97"/>
      <c r="C810" s="1"/>
      <c r="D810" s="1"/>
      <c r="E810" s="50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97"/>
      <c r="Y810" s="1"/>
      <c r="Z810" s="1"/>
      <c r="AA810" s="1"/>
    </row>
    <row r="811" spans="1:27" ht="12.75" customHeight="1">
      <c r="A811" s="1"/>
      <c r="B811" s="97"/>
      <c r="C811" s="1"/>
      <c r="D811" s="1"/>
      <c r="E811" s="50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97"/>
      <c r="Y811" s="1"/>
      <c r="Z811" s="1"/>
      <c r="AA811" s="1"/>
    </row>
    <row r="812" spans="1:27" ht="12.75" customHeight="1">
      <c r="A812" s="1"/>
      <c r="B812" s="97"/>
      <c r="C812" s="1"/>
      <c r="D812" s="1"/>
      <c r="E812" s="50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97"/>
      <c r="Y812" s="1"/>
      <c r="Z812" s="1"/>
      <c r="AA812" s="1"/>
    </row>
    <row r="813" spans="1:27" ht="12.75" customHeight="1">
      <c r="A813" s="1"/>
      <c r="B813" s="97"/>
      <c r="C813" s="1"/>
      <c r="D813" s="1"/>
      <c r="E813" s="50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97"/>
      <c r="Y813" s="1"/>
      <c r="Z813" s="1"/>
      <c r="AA813" s="1"/>
    </row>
    <row r="814" spans="1:27" ht="12.75" customHeight="1">
      <c r="A814" s="1"/>
      <c r="B814" s="97"/>
      <c r="C814" s="1"/>
      <c r="D814" s="1"/>
      <c r="E814" s="50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97"/>
      <c r="Y814" s="1"/>
      <c r="Z814" s="1"/>
      <c r="AA814" s="1"/>
    </row>
    <row r="815" spans="1:27" ht="12.75" customHeight="1">
      <c r="A815" s="1"/>
      <c r="B815" s="97"/>
      <c r="C815" s="1"/>
      <c r="D815" s="1"/>
      <c r="E815" s="50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97"/>
      <c r="Y815" s="1"/>
      <c r="Z815" s="1"/>
      <c r="AA815" s="1"/>
    </row>
    <row r="816" spans="1:27" ht="12.75" customHeight="1">
      <c r="A816" s="1"/>
      <c r="B816" s="97"/>
      <c r="C816" s="1"/>
      <c r="D816" s="1"/>
      <c r="E816" s="50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97"/>
      <c r="Y816" s="1"/>
      <c r="Z816" s="1"/>
      <c r="AA816" s="1"/>
    </row>
    <row r="817" spans="1:27" ht="12.75" customHeight="1">
      <c r="A817" s="1"/>
      <c r="B817" s="97"/>
      <c r="C817" s="1"/>
      <c r="D817" s="1"/>
      <c r="E817" s="50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97"/>
      <c r="Y817" s="1"/>
      <c r="Z817" s="1"/>
      <c r="AA817" s="1"/>
    </row>
    <row r="818" spans="1:27" ht="12.75" customHeight="1">
      <c r="A818" s="1"/>
      <c r="B818" s="97"/>
      <c r="C818" s="1"/>
      <c r="D818" s="1"/>
      <c r="E818" s="50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97"/>
      <c r="Y818" s="1"/>
      <c r="Z818" s="1"/>
      <c r="AA818" s="1"/>
    </row>
    <row r="819" spans="1:27" ht="12.75" customHeight="1">
      <c r="A819" s="1"/>
      <c r="B819" s="97"/>
      <c r="C819" s="1"/>
      <c r="D819" s="1"/>
      <c r="E819" s="50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97"/>
      <c r="Y819" s="1"/>
      <c r="Z819" s="1"/>
      <c r="AA819" s="1"/>
    </row>
    <row r="820" spans="1:27" ht="12.75" customHeight="1">
      <c r="A820" s="1"/>
      <c r="B820" s="97"/>
      <c r="C820" s="1"/>
      <c r="D820" s="1"/>
      <c r="E820" s="50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97"/>
      <c r="Y820" s="1"/>
      <c r="Z820" s="1"/>
      <c r="AA820" s="1"/>
    </row>
    <row r="821" spans="1:27" ht="12.75" customHeight="1">
      <c r="A821" s="1"/>
      <c r="B821" s="97"/>
      <c r="C821" s="1"/>
      <c r="D821" s="1"/>
      <c r="E821" s="50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97"/>
      <c r="Y821" s="1"/>
      <c r="Z821" s="1"/>
      <c r="AA821" s="1"/>
    </row>
    <row r="822" spans="1:27" ht="12.75" customHeight="1">
      <c r="A822" s="1"/>
      <c r="B822" s="97"/>
      <c r="C822" s="1"/>
      <c r="D822" s="1"/>
      <c r="E822" s="50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97"/>
      <c r="Y822" s="1"/>
      <c r="Z822" s="1"/>
      <c r="AA822" s="1"/>
    </row>
    <row r="823" spans="1:27" ht="12.75" customHeight="1">
      <c r="A823" s="1"/>
      <c r="B823" s="97"/>
      <c r="C823" s="1"/>
      <c r="D823" s="1"/>
      <c r="E823" s="50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97"/>
      <c r="Y823" s="1"/>
      <c r="Z823" s="1"/>
      <c r="AA823" s="1"/>
    </row>
    <row r="824" spans="1:27" ht="12.75" customHeight="1">
      <c r="A824" s="1"/>
      <c r="B824" s="97"/>
      <c r="C824" s="1"/>
      <c r="D824" s="1"/>
      <c r="E824" s="50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97"/>
      <c r="Y824" s="1"/>
      <c r="Z824" s="1"/>
      <c r="AA824" s="1"/>
    </row>
    <row r="825" spans="1:27" ht="12.75" customHeight="1">
      <c r="A825" s="1"/>
      <c r="B825" s="97"/>
      <c r="C825" s="1"/>
      <c r="D825" s="1"/>
      <c r="E825" s="50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97"/>
      <c r="Y825" s="1"/>
      <c r="Z825" s="1"/>
      <c r="AA825" s="1"/>
    </row>
    <row r="826" spans="1:27" ht="12.75" customHeight="1">
      <c r="A826" s="1"/>
      <c r="B826" s="97"/>
      <c r="C826" s="1"/>
      <c r="D826" s="1"/>
      <c r="E826" s="50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97"/>
      <c r="Y826" s="1"/>
      <c r="Z826" s="1"/>
      <c r="AA826" s="1"/>
    </row>
    <row r="827" spans="1:27" ht="12.75" customHeight="1">
      <c r="A827" s="1"/>
      <c r="B827" s="97"/>
      <c r="C827" s="1"/>
      <c r="D827" s="1"/>
      <c r="E827" s="50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97"/>
      <c r="Y827" s="1"/>
      <c r="Z827" s="1"/>
      <c r="AA827" s="1"/>
    </row>
    <row r="828" spans="1:27" ht="12.75" customHeight="1">
      <c r="A828" s="1"/>
      <c r="B828" s="97"/>
      <c r="C828" s="1"/>
      <c r="D828" s="1"/>
      <c r="E828" s="50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97"/>
      <c r="Y828" s="1"/>
      <c r="Z828" s="1"/>
      <c r="AA828" s="1"/>
    </row>
    <row r="829" spans="1:27" ht="12.75" customHeight="1">
      <c r="A829" s="1"/>
      <c r="B829" s="97"/>
      <c r="C829" s="1"/>
      <c r="D829" s="1"/>
      <c r="E829" s="50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97"/>
      <c r="Y829" s="1"/>
      <c r="Z829" s="1"/>
      <c r="AA829" s="1"/>
    </row>
    <row r="830" spans="1:27" ht="12.75" customHeight="1">
      <c r="A830" s="1"/>
      <c r="B830" s="97"/>
      <c r="C830" s="1"/>
      <c r="D830" s="1"/>
      <c r="E830" s="50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97"/>
      <c r="Y830" s="1"/>
      <c r="Z830" s="1"/>
      <c r="AA830" s="1"/>
    </row>
    <row r="831" spans="1:27" ht="12.75" customHeight="1">
      <c r="A831" s="1"/>
      <c r="B831" s="97"/>
      <c r="C831" s="1"/>
      <c r="D831" s="1"/>
      <c r="E831" s="50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97"/>
      <c r="Y831" s="1"/>
      <c r="Z831" s="1"/>
      <c r="AA831" s="1"/>
    </row>
    <row r="832" spans="1:27" ht="12.75" customHeight="1">
      <c r="A832" s="1"/>
      <c r="B832" s="97"/>
      <c r="C832" s="1"/>
      <c r="D832" s="1"/>
      <c r="E832" s="50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97"/>
      <c r="Y832" s="1"/>
      <c r="Z832" s="1"/>
      <c r="AA832" s="1"/>
    </row>
    <row r="833" spans="1:27" ht="12.75" customHeight="1">
      <c r="A833" s="1"/>
      <c r="B833" s="97"/>
      <c r="C833" s="1"/>
      <c r="D833" s="1"/>
      <c r="E833" s="50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97"/>
      <c r="Y833" s="1"/>
      <c r="Z833" s="1"/>
      <c r="AA833" s="1"/>
    </row>
    <row r="834" spans="1:27" ht="12.75" customHeight="1">
      <c r="A834" s="1"/>
      <c r="B834" s="97"/>
      <c r="C834" s="1"/>
      <c r="D834" s="1"/>
      <c r="E834" s="50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97"/>
      <c r="Y834" s="1"/>
      <c r="Z834" s="1"/>
      <c r="AA834" s="1"/>
    </row>
    <row r="835" spans="1:27" ht="12.75" customHeight="1">
      <c r="A835" s="1"/>
      <c r="B835" s="97"/>
      <c r="C835" s="1"/>
      <c r="D835" s="1"/>
      <c r="E835" s="50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97"/>
      <c r="Y835" s="1"/>
      <c r="Z835" s="1"/>
      <c r="AA835" s="1"/>
    </row>
    <row r="836" spans="1:27" ht="12.75" customHeight="1">
      <c r="A836" s="1"/>
      <c r="B836" s="97"/>
      <c r="C836" s="1"/>
      <c r="D836" s="1"/>
      <c r="E836" s="50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97"/>
      <c r="Y836" s="1"/>
      <c r="Z836" s="1"/>
      <c r="AA836" s="1"/>
    </row>
    <row r="837" spans="1:27" ht="12.75" customHeight="1">
      <c r="A837" s="1"/>
      <c r="B837" s="97"/>
      <c r="C837" s="1"/>
      <c r="D837" s="1"/>
      <c r="E837" s="50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97"/>
      <c r="Y837" s="1"/>
      <c r="Z837" s="1"/>
      <c r="AA837" s="1"/>
    </row>
    <row r="838" spans="1:27" ht="12.75" customHeight="1">
      <c r="A838" s="1"/>
      <c r="B838" s="97"/>
      <c r="C838" s="1"/>
      <c r="D838" s="1"/>
      <c r="E838" s="50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97"/>
      <c r="Y838" s="1"/>
      <c r="Z838" s="1"/>
      <c r="AA838" s="1"/>
    </row>
    <row r="839" spans="1:27" ht="12.75" customHeight="1">
      <c r="A839" s="1"/>
      <c r="B839" s="97"/>
      <c r="C839" s="1"/>
      <c r="D839" s="1"/>
      <c r="E839" s="50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97"/>
      <c r="Y839" s="1"/>
      <c r="Z839" s="1"/>
      <c r="AA839" s="1"/>
    </row>
    <row r="840" spans="1:27" ht="12.75" customHeight="1">
      <c r="A840" s="1"/>
      <c r="B840" s="97"/>
      <c r="C840" s="1"/>
      <c r="D840" s="1"/>
      <c r="E840" s="50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97"/>
      <c r="Y840" s="1"/>
      <c r="Z840" s="1"/>
      <c r="AA840" s="1"/>
    </row>
    <row r="841" spans="1:27" ht="12.75" customHeight="1">
      <c r="A841" s="1"/>
      <c r="B841" s="97"/>
      <c r="C841" s="1"/>
      <c r="D841" s="1"/>
      <c r="E841" s="50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97"/>
      <c r="Y841" s="1"/>
      <c r="Z841" s="1"/>
      <c r="AA841" s="1"/>
    </row>
    <row r="842" spans="1:27" ht="12.75" customHeight="1">
      <c r="A842" s="1"/>
      <c r="B842" s="97"/>
      <c r="C842" s="1"/>
      <c r="D842" s="1"/>
      <c r="E842" s="50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97"/>
      <c r="Y842" s="1"/>
      <c r="Z842" s="1"/>
      <c r="AA842" s="1"/>
    </row>
    <row r="843" spans="1:27" ht="12.75" customHeight="1">
      <c r="A843" s="1"/>
      <c r="B843" s="97"/>
      <c r="C843" s="1"/>
      <c r="D843" s="1"/>
      <c r="E843" s="50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97"/>
      <c r="Y843" s="1"/>
      <c r="Z843" s="1"/>
      <c r="AA843" s="1"/>
    </row>
    <row r="844" spans="1:27" ht="12.75" customHeight="1">
      <c r="A844" s="1"/>
      <c r="B844" s="97"/>
      <c r="C844" s="1"/>
      <c r="D844" s="1"/>
      <c r="E844" s="50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97"/>
      <c r="Y844" s="1"/>
      <c r="Z844" s="1"/>
      <c r="AA844" s="1"/>
    </row>
    <row r="845" spans="1:27" ht="12.75" customHeight="1">
      <c r="A845" s="1"/>
      <c r="B845" s="97"/>
      <c r="C845" s="1"/>
      <c r="D845" s="1"/>
      <c r="E845" s="50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97"/>
      <c r="Y845" s="1"/>
      <c r="Z845" s="1"/>
      <c r="AA845" s="1"/>
    </row>
    <row r="846" spans="1:27" ht="12.75" customHeight="1">
      <c r="A846" s="1"/>
      <c r="B846" s="97"/>
      <c r="C846" s="1"/>
      <c r="D846" s="1"/>
      <c r="E846" s="50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97"/>
      <c r="Y846" s="1"/>
      <c r="Z846" s="1"/>
      <c r="AA846" s="1"/>
    </row>
    <row r="847" spans="1:27" ht="12.75" customHeight="1">
      <c r="A847" s="1"/>
      <c r="B847" s="97"/>
      <c r="C847" s="1"/>
      <c r="D847" s="1"/>
      <c r="E847" s="50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97"/>
      <c r="Y847" s="1"/>
      <c r="Z847" s="1"/>
      <c r="AA847" s="1"/>
    </row>
    <row r="848" spans="1:27" ht="12.75" customHeight="1">
      <c r="A848" s="1"/>
      <c r="B848" s="97"/>
      <c r="C848" s="1"/>
      <c r="D848" s="1"/>
      <c r="E848" s="50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97"/>
      <c r="Y848" s="1"/>
      <c r="Z848" s="1"/>
      <c r="AA848" s="1"/>
    </row>
    <row r="849" spans="1:27" ht="12.75" customHeight="1">
      <c r="A849" s="1"/>
      <c r="B849" s="97"/>
      <c r="C849" s="1"/>
      <c r="D849" s="1"/>
      <c r="E849" s="50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97"/>
      <c r="Y849" s="1"/>
      <c r="Z849" s="1"/>
      <c r="AA849" s="1"/>
    </row>
    <row r="850" spans="1:27" ht="12.75" customHeight="1">
      <c r="A850" s="1"/>
      <c r="B850" s="97"/>
      <c r="C850" s="1"/>
      <c r="D850" s="1"/>
      <c r="E850" s="50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97"/>
      <c r="Y850" s="1"/>
      <c r="Z850" s="1"/>
      <c r="AA850" s="1"/>
    </row>
    <row r="851" spans="1:27" ht="12.75" customHeight="1">
      <c r="A851" s="1"/>
      <c r="B851" s="97"/>
      <c r="C851" s="1"/>
      <c r="D851" s="1"/>
      <c r="E851" s="50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97"/>
      <c r="Y851" s="1"/>
      <c r="Z851" s="1"/>
      <c r="AA851" s="1"/>
    </row>
    <row r="852" spans="1:27" ht="12.75" customHeight="1">
      <c r="A852" s="1"/>
      <c r="B852" s="97"/>
      <c r="C852" s="1"/>
      <c r="D852" s="1"/>
      <c r="E852" s="50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97"/>
      <c r="Y852" s="1"/>
      <c r="Z852" s="1"/>
      <c r="AA852" s="1"/>
    </row>
    <row r="853" spans="1:27" ht="12.75" customHeight="1">
      <c r="A853" s="1"/>
      <c r="B853" s="97"/>
      <c r="C853" s="1"/>
      <c r="D853" s="1"/>
      <c r="E853" s="50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97"/>
      <c r="Y853" s="1"/>
      <c r="Z853" s="1"/>
      <c r="AA853" s="1"/>
    </row>
    <row r="854" spans="1:27" ht="12.75" customHeight="1">
      <c r="A854" s="1"/>
      <c r="B854" s="97"/>
      <c r="C854" s="1"/>
      <c r="D854" s="1"/>
      <c r="E854" s="50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97"/>
      <c r="Y854" s="1"/>
      <c r="Z854" s="1"/>
      <c r="AA854" s="1"/>
    </row>
    <row r="855" spans="1:27" ht="12.75" customHeight="1">
      <c r="A855" s="1"/>
      <c r="B855" s="97"/>
      <c r="C855" s="1"/>
      <c r="D855" s="1"/>
      <c r="E855" s="50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97"/>
      <c r="Y855" s="1"/>
      <c r="Z855" s="1"/>
      <c r="AA855" s="1"/>
    </row>
    <row r="856" spans="1:27" ht="12.75" customHeight="1">
      <c r="A856" s="1"/>
      <c r="B856" s="97"/>
      <c r="C856" s="1"/>
      <c r="D856" s="1"/>
      <c r="E856" s="50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97"/>
      <c r="Y856" s="1"/>
      <c r="Z856" s="1"/>
      <c r="AA856" s="1"/>
    </row>
    <row r="857" spans="1:27" ht="12.75" customHeight="1">
      <c r="A857" s="1"/>
      <c r="B857" s="97"/>
      <c r="C857" s="1"/>
      <c r="D857" s="1"/>
      <c r="E857" s="50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97"/>
      <c r="Y857" s="1"/>
      <c r="Z857" s="1"/>
      <c r="AA857" s="1"/>
    </row>
    <row r="858" spans="1:27" ht="12.75" customHeight="1">
      <c r="A858" s="1"/>
      <c r="B858" s="97"/>
      <c r="C858" s="1"/>
      <c r="D858" s="1"/>
      <c r="E858" s="50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97"/>
      <c r="Y858" s="1"/>
      <c r="Z858" s="1"/>
      <c r="AA858" s="1"/>
    </row>
    <row r="859" spans="1:27" ht="12.75" customHeight="1">
      <c r="A859" s="1"/>
      <c r="B859" s="97"/>
      <c r="C859" s="1"/>
      <c r="D859" s="1"/>
      <c r="E859" s="50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97"/>
      <c r="Y859" s="1"/>
      <c r="Z859" s="1"/>
      <c r="AA859" s="1"/>
    </row>
    <row r="860" spans="1:27" ht="12.75" customHeight="1">
      <c r="A860" s="1"/>
      <c r="B860" s="97"/>
      <c r="C860" s="1"/>
      <c r="D860" s="1"/>
      <c r="E860" s="50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97"/>
      <c r="Y860" s="1"/>
      <c r="Z860" s="1"/>
      <c r="AA860" s="1"/>
    </row>
    <row r="861" spans="1:27" ht="12.75" customHeight="1">
      <c r="A861" s="1"/>
      <c r="B861" s="97"/>
      <c r="C861" s="1"/>
      <c r="D861" s="1"/>
      <c r="E861" s="50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97"/>
      <c r="Y861" s="1"/>
      <c r="Z861" s="1"/>
      <c r="AA861" s="1"/>
    </row>
    <row r="862" spans="1:27" ht="12.75" customHeight="1">
      <c r="A862" s="1"/>
      <c r="B862" s="97"/>
      <c r="C862" s="1"/>
      <c r="D862" s="1"/>
      <c r="E862" s="50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97"/>
      <c r="Y862" s="1"/>
      <c r="Z862" s="1"/>
      <c r="AA862" s="1"/>
    </row>
    <row r="863" spans="1:27" ht="12.75" customHeight="1">
      <c r="A863" s="1"/>
      <c r="B863" s="97"/>
      <c r="C863" s="1"/>
      <c r="D863" s="1"/>
      <c r="E863" s="50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97"/>
      <c r="Y863" s="1"/>
      <c r="Z863" s="1"/>
      <c r="AA863" s="1"/>
    </row>
    <row r="864" spans="1:27" ht="12.75" customHeight="1">
      <c r="A864" s="1"/>
      <c r="B864" s="97"/>
      <c r="C864" s="1"/>
      <c r="D864" s="1"/>
      <c r="E864" s="50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97"/>
      <c r="Y864" s="1"/>
      <c r="Z864" s="1"/>
      <c r="AA864" s="1"/>
    </row>
    <row r="865" spans="1:27" ht="12.75" customHeight="1">
      <c r="A865" s="1"/>
      <c r="B865" s="97"/>
      <c r="C865" s="1"/>
      <c r="D865" s="1"/>
      <c r="E865" s="50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97"/>
      <c r="Y865" s="1"/>
      <c r="Z865" s="1"/>
      <c r="AA865" s="1"/>
    </row>
    <row r="866" spans="1:27" ht="12.75" customHeight="1">
      <c r="A866" s="1"/>
      <c r="B866" s="97"/>
      <c r="C866" s="1"/>
      <c r="D866" s="1"/>
      <c r="E866" s="50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97"/>
      <c r="Y866" s="1"/>
      <c r="Z866" s="1"/>
      <c r="AA866" s="1"/>
    </row>
    <row r="867" spans="1:27" ht="12.75" customHeight="1">
      <c r="A867" s="1"/>
      <c r="B867" s="97"/>
      <c r="C867" s="1"/>
      <c r="D867" s="1"/>
      <c r="E867" s="50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97"/>
      <c r="Y867" s="1"/>
      <c r="Z867" s="1"/>
      <c r="AA867" s="1"/>
    </row>
    <row r="868" spans="1:27" ht="12.75" customHeight="1">
      <c r="A868" s="1"/>
      <c r="B868" s="97"/>
      <c r="C868" s="1"/>
      <c r="D868" s="1"/>
      <c r="E868" s="50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97"/>
      <c r="Y868" s="1"/>
      <c r="Z868" s="1"/>
      <c r="AA868" s="1"/>
    </row>
    <row r="869" spans="1:27" ht="12.75" customHeight="1">
      <c r="A869" s="1"/>
      <c r="B869" s="97"/>
      <c r="C869" s="1"/>
      <c r="D869" s="1"/>
      <c r="E869" s="50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97"/>
      <c r="Y869" s="1"/>
      <c r="Z869" s="1"/>
      <c r="AA869" s="1"/>
    </row>
    <row r="870" spans="1:27" ht="12.75" customHeight="1">
      <c r="A870" s="1"/>
      <c r="B870" s="97"/>
      <c r="C870" s="1"/>
      <c r="D870" s="1"/>
      <c r="E870" s="50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97"/>
      <c r="Y870" s="1"/>
      <c r="Z870" s="1"/>
      <c r="AA870" s="1"/>
    </row>
    <row r="871" spans="1:27" ht="12.75" customHeight="1">
      <c r="A871" s="1"/>
      <c r="B871" s="97"/>
      <c r="C871" s="1"/>
      <c r="D871" s="1"/>
      <c r="E871" s="50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97"/>
      <c r="Y871" s="1"/>
      <c r="Z871" s="1"/>
      <c r="AA871" s="1"/>
    </row>
    <row r="872" spans="1:27" ht="12.75" customHeight="1">
      <c r="A872" s="1"/>
      <c r="B872" s="97"/>
      <c r="C872" s="1"/>
      <c r="D872" s="1"/>
      <c r="E872" s="50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97"/>
      <c r="Y872" s="1"/>
      <c r="Z872" s="1"/>
      <c r="AA872" s="1"/>
    </row>
    <row r="873" spans="1:27" ht="12.75" customHeight="1">
      <c r="A873" s="1"/>
      <c r="B873" s="97"/>
      <c r="C873" s="1"/>
      <c r="D873" s="1"/>
      <c r="E873" s="50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97"/>
      <c r="Y873" s="1"/>
      <c r="Z873" s="1"/>
      <c r="AA873" s="1"/>
    </row>
    <row r="874" spans="1:27" ht="12.75" customHeight="1">
      <c r="A874" s="1"/>
      <c r="B874" s="97"/>
      <c r="C874" s="1"/>
      <c r="D874" s="1"/>
      <c r="E874" s="50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97"/>
      <c r="Y874" s="1"/>
      <c r="Z874" s="1"/>
      <c r="AA874" s="1"/>
    </row>
    <row r="875" spans="1:27" ht="12.75" customHeight="1">
      <c r="A875" s="1"/>
      <c r="B875" s="97"/>
      <c r="C875" s="1"/>
      <c r="D875" s="1"/>
      <c r="E875" s="50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97"/>
      <c r="Y875" s="1"/>
      <c r="Z875" s="1"/>
      <c r="AA875" s="1"/>
    </row>
    <row r="876" spans="1:27" ht="12.75" customHeight="1">
      <c r="A876" s="1"/>
      <c r="B876" s="97"/>
      <c r="C876" s="1"/>
      <c r="D876" s="1"/>
      <c r="E876" s="50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97"/>
      <c r="Y876" s="1"/>
      <c r="Z876" s="1"/>
      <c r="AA876" s="1"/>
    </row>
    <row r="877" spans="1:27" ht="12.75" customHeight="1">
      <c r="A877" s="1"/>
      <c r="B877" s="97"/>
      <c r="C877" s="1"/>
      <c r="D877" s="1"/>
      <c r="E877" s="50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97"/>
      <c r="Y877" s="1"/>
      <c r="Z877" s="1"/>
      <c r="AA877" s="1"/>
    </row>
    <row r="878" spans="1:27" ht="12.75" customHeight="1">
      <c r="A878" s="1"/>
      <c r="B878" s="97"/>
      <c r="C878" s="1"/>
      <c r="D878" s="1"/>
      <c r="E878" s="50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97"/>
      <c r="Y878" s="1"/>
      <c r="Z878" s="1"/>
      <c r="AA878" s="1"/>
    </row>
    <row r="879" spans="1:27" ht="12.75" customHeight="1">
      <c r="A879" s="1"/>
      <c r="B879" s="97"/>
      <c r="C879" s="1"/>
      <c r="D879" s="1"/>
      <c r="E879" s="50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97"/>
      <c r="Y879" s="1"/>
      <c r="Z879" s="1"/>
      <c r="AA879" s="1"/>
    </row>
    <row r="880" spans="1:27" ht="12.75" customHeight="1">
      <c r="A880" s="1"/>
      <c r="B880" s="97"/>
      <c r="C880" s="1"/>
      <c r="D880" s="1"/>
      <c r="E880" s="50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97"/>
      <c r="Y880" s="1"/>
      <c r="Z880" s="1"/>
      <c r="AA880" s="1"/>
    </row>
    <row r="881" spans="1:27" ht="12.75" customHeight="1">
      <c r="A881" s="1"/>
      <c r="B881" s="97"/>
      <c r="C881" s="1"/>
      <c r="D881" s="1"/>
      <c r="E881" s="50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97"/>
      <c r="Y881" s="1"/>
      <c r="Z881" s="1"/>
      <c r="AA881" s="1"/>
    </row>
    <row r="882" spans="1:27" ht="12.75" customHeight="1">
      <c r="A882" s="1"/>
      <c r="B882" s="97"/>
      <c r="C882" s="1"/>
      <c r="D882" s="1"/>
      <c r="E882" s="50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97"/>
      <c r="Y882" s="1"/>
      <c r="Z882" s="1"/>
      <c r="AA882" s="1"/>
    </row>
    <row r="883" spans="1:27" ht="12.75" customHeight="1">
      <c r="A883" s="1"/>
      <c r="B883" s="97"/>
      <c r="C883" s="1"/>
      <c r="D883" s="1"/>
      <c r="E883" s="50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97"/>
      <c r="Y883" s="1"/>
      <c r="Z883" s="1"/>
      <c r="AA883" s="1"/>
    </row>
    <row r="884" spans="1:27" ht="12.75" customHeight="1">
      <c r="A884" s="1"/>
      <c r="B884" s="97"/>
      <c r="C884" s="1"/>
      <c r="D884" s="1"/>
      <c r="E884" s="50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97"/>
      <c r="Y884" s="1"/>
      <c r="Z884" s="1"/>
      <c r="AA884" s="1"/>
    </row>
    <row r="885" spans="1:27" ht="12.75" customHeight="1">
      <c r="A885" s="1"/>
      <c r="B885" s="97"/>
      <c r="C885" s="1"/>
      <c r="D885" s="1"/>
      <c r="E885" s="50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97"/>
      <c r="Y885" s="1"/>
      <c r="Z885" s="1"/>
      <c r="AA885" s="1"/>
    </row>
    <row r="886" spans="1:27" ht="12.75" customHeight="1">
      <c r="A886" s="1"/>
      <c r="B886" s="97"/>
      <c r="C886" s="1"/>
      <c r="D886" s="1"/>
      <c r="E886" s="50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97"/>
      <c r="Y886" s="1"/>
      <c r="Z886" s="1"/>
      <c r="AA886" s="1"/>
    </row>
    <row r="887" spans="1:27" ht="12.75" customHeight="1">
      <c r="A887" s="1"/>
      <c r="B887" s="97"/>
      <c r="C887" s="1"/>
      <c r="D887" s="1"/>
      <c r="E887" s="50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97"/>
      <c r="Y887" s="1"/>
      <c r="Z887" s="1"/>
      <c r="AA887" s="1"/>
    </row>
    <row r="888" spans="1:27" ht="12.75" customHeight="1">
      <c r="A888" s="1"/>
      <c r="B888" s="97"/>
      <c r="C888" s="1"/>
      <c r="D888" s="1"/>
      <c r="E888" s="50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97"/>
      <c r="Y888" s="1"/>
      <c r="Z888" s="1"/>
      <c r="AA888" s="1"/>
    </row>
    <row r="889" spans="1:27" ht="12.75" customHeight="1">
      <c r="A889" s="1"/>
      <c r="B889" s="97"/>
      <c r="C889" s="1"/>
      <c r="D889" s="1"/>
      <c r="E889" s="50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97"/>
      <c r="Y889" s="1"/>
      <c r="Z889" s="1"/>
      <c r="AA889" s="1"/>
    </row>
    <row r="890" spans="1:27" ht="12.75" customHeight="1">
      <c r="A890" s="1"/>
      <c r="B890" s="97"/>
      <c r="C890" s="1"/>
      <c r="D890" s="1"/>
      <c r="E890" s="50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97"/>
      <c r="Y890" s="1"/>
      <c r="Z890" s="1"/>
      <c r="AA890" s="1"/>
    </row>
    <row r="891" spans="1:27" ht="12.75" customHeight="1">
      <c r="A891" s="1"/>
      <c r="B891" s="97"/>
      <c r="C891" s="1"/>
      <c r="D891" s="1"/>
      <c r="E891" s="50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97"/>
      <c r="Y891" s="1"/>
      <c r="Z891" s="1"/>
      <c r="AA891" s="1"/>
    </row>
    <row r="892" spans="1:27" ht="12.75" customHeight="1">
      <c r="A892" s="1"/>
      <c r="B892" s="97"/>
      <c r="C892" s="1"/>
      <c r="D892" s="1"/>
      <c r="E892" s="50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97"/>
      <c r="Y892" s="1"/>
      <c r="Z892" s="1"/>
      <c r="AA892" s="1"/>
    </row>
    <row r="893" spans="1:27" ht="12.75" customHeight="1">
      <c r="A893" s="1"/>
      <c r="B893" s="97"/>
      <c r="C893" s="1"/>
      <c r="D893" s="1"/>
      <c r="E893" s="50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97"/>
      <c r="Y893" s="1"/>
      <c r="Z893" s="1"/>
      <c r="AA893" s="1"/>
    </row>
    <row r="894" spans="1:27" ht="12.75" customHeight="1">
      <c r="A894" s="1"/>
      <c r="B894" s="97"/>
      <c r="C894" s="1"/>
      <c r="D894" s="1"/>
      <c r="E894" s="50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97"/>
      <c r="Y894" s="1"/>
      <c r="Z894" s="1"/>
      <c r="AA894" s="1"/>
    </row>
    <row r="895" spans="1:27" ht="12.75" customHeight="1">
      <c r="A895" s="1"/>
      <c r="B895" s="97"/>
      <c r="C895" s="1"/>
      <c r="D895" s="1"/>
      <c r="E895" s="50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97"/>
      <c r="Y895" s="1"/>
      <c r="Z895" s="1"/>
      <c r="AA895" s="1"/>
    </row>
    <row r="896" spans="1:27" ht="12.75" customHeight="1">
      <c r="A896" s="1"/>
      <c r="B896" s="97"/>
      <c r="C896" s="1"/>
      <c r="D896" s="1"/>
      <c r="E896" s="50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97"/>
      <c r="Y896" s="1"/>
      <c r="Z896" s="1"/>
      <c r="AA896" s="1"/>
    </row>
    <row r="897" spans="1:27" ht="12.75" customHeight="1">
      <c r="A897" s="1"/>
      <c r="B897" s="97"/>
      <c r="C897" s="1"/>
      <c r="D897" s="1"/>
      <c r="E897" s="50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97"/>
      <c r="Y897" s="1"/>
      <c r="Z897" s="1"/>
      <c r="AA897" s="1"/>
    </row>
    <row r="898" spans="1:27" ht="12.75" customHeight="1">
      <c r="A898" s="1"/>
      <c r="B898" s="97"/>
      <c r="C898" s="1"/>
      <c r="D898" s="1"/>
      <c r="E898" s="50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97"/>
      <c r="Y898" s="1"/>
      <c r="Z898" s="1"/>
      <c r="AA898" s="1"/>
    </row>
    <row r="899" spans="1:27" ht="12.75" customHeight="1">
      <c r="A899" s="1"/>
      <c r="B899" s="97"/>
      <c r="C899" s="1"/>
      <c r="D899" s="1"/>
      <c r="E899" s="50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97"/>
      <c r="Y899" s="1"/>
      <c r="Z899" s="1"/>
      <c r="AA899" s="1"/>
    </row>
    <row r="900" spans="1:27" ht="12.75" customHeight="1">
      <c r="A900" s="1"/>
      <c r="B900" s="97"/>
      <c r="C900" s="1"/>
      <c r="D900" s="1"/>
      <c r="E900" s="50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97"/>
      <c r="Y900" s="1"/>
      <c r="Z900" s="1"/>
      <c r="AA900" s="1"/>
    </row>
    <row r="901" spans="1:27" ht="12.75" customHeight="1">
      <c r="A901" s="1"/>
      <c r="B901" s="97"/>
      <c r="C901" s="1"/>
      <c r="D901" s="1"/>
      <c r="E901" s="50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97"/>
      <c r="Y901" s="1"/>
      <c r="Z901" s="1"/>
      <c r="AA901" s="1"/>
    </row>
    <row r="902" spans="1:27" ht="12.75" customHeight="1">
      <c r="A902" s="1"/>
      <c r="B902" s="97"/>
      <c r="C902" s="1"/>
      <c r="D902" s="1"/>
      <c r="E902" s="50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97"/>
      <c r="Y902" s="1"/>
      <c r="Z902" s="1"/>
      <c r="AA902" s="1"/>
    </row>
    <row r="903" spans="1:27" ht="12.75" customHeight="1">
      <c r="A903" s="1"/>
      <c r="B903" s="97"/>
      <c r="C903" s="1"/>
      <c r="D903" s="1"/>
      <c r="E903" s="50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97"/>
      <c r="Y903" s="1"/>
      <c r="Z903" s="1"/>
      <c r="AA903" s="1"/>
    </row>
    <row r="904" spans="1:27" ht="12.75" customHeight="1">
      <c r="A904" s="1"/>
      <c r="B904" s="97"/>
      <c r="C904" s="1"/>
      <c r="D904" s="1"/>
      <c r="E904" s="50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97"/>
      <c r="Y904" s="1"/>
      <c r="Z904" s="1"/>
      <c r="AA904" s="1"/>
    </row>
    <row r="905" spans="1:27" ht="12.75" customHeight="1">
      <c r="A905" s="1"/>
      <c r="B905" s="97"/>
      <c r="C905" s="1"/>
      <c r="D905" s="1"/>
      <c r="E905" s="50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97"/>
      <c r="Y905" s="1"/>
      <c r="Z905" s="1"/>
      <c r="AA905" s="1"/>
    </row>
    <row r="906" spans="1:27" ht="12.75" customHeight="1">
      <c r="A906" s="1"/>
      <c r="B906" s="97"/>
      <c r="C906" s="1"/>
      <c r="D906" s="1"/>
      <c r="E906" s="50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97"/>
      <c r="Y906" s="1"/>
      <c r="Z906" s="1"/>
      <c r="AA906" s="1"/>
    </row>
    <row r="907" spans="1:27" ht="12.75" customHeight="1">
      <c r="A907" s="1"/>
      <c r="B907" s="97"/>
      <c r="C907" s="1"/>
      <c r="D907" s="1"/>
      <c r="E907" s="50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97"/>
      <c r="Y907" s="1"/>
      <c r="Z907" s="1"/>
      <c r="AA907" s="1"/>
    </row>
    <row r="908" spans="1:27" ht="12.75" customHeight="1">
      <c r="A908" s="1"/>
      <c r="B908" s="97"/>
      <c r="C908" s="1"/>
      <c r="D908" s="1"/>
      <c r="E908" s="50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97"/>
      <c r="Y908" s="1"/>
      <c r="Z908" s="1"/>
      <c r="AA908" s="1"/>
    </row>
    <row r="909" spans="1:27" ht="12.75" customHeight="1">
      <c r="A909" s="1"/>
      <c r="B909" s="97"/>
      <c r="C909" s="1"/>
      <c r="D909" s="1"/>
      <c r="E909" s="50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97"/>
      <c r="Y909" s="1"/>
      <c r="Z909" s="1"/>
      <c r="AA909" s="1"/>
    </row>
    <row r="910" spans="1:27" ht="12.75" customHeight="1">
      <c r="A910" s="1"/>
      <c r="B910" s="97"/>
      <c r="C910" s="1"/>
      <c r="D910" s="1"/>
      <c r="E910" s="50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97"/>
      <c r="Y910" s="1"/>
      <c r="Z910" s="1"/>
      <c r="AA910" s="1"/>
    </row>
    <row r="911" spans="1:27" ht="12.75" customHeight="1">
      <c r="A911" s="1"/>
      <c r="B911" s="97"/>
      <c r="C911" s="1"/>
      <c r="D911" s="1"/>
      <c r="E911" s="50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97"/>
      <c r="Y911" s="1"/>
      <c r="Z911" s="1"/>
      <c r="AA911" s="1"/>
    </row>
    <row r="912" spans="1:27" ht="12.75" customHeight="1">
      <c r="A912" s="1"/>
      <c r="B912" s="97"/>
      <c r="C912" s="1"/>
      <c r="D912" s="1"/>
      <c r="E912" s="50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97"/>
      <c r="Y912" s="1"/>
      <c r="Z912" s="1"/>
      <c r="AA912" s="1"/>
    </row>
    <row r="913" spans="1:27" ht="12.75" customHeight="1">
      <c r="A913" s="1"/>
      <c r="B913" s="97"/>
      <c r="C913" s="1"/>
      <c r="D913" s="1"/>
      <c r="E913" s="50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97"/>
      <c r="Y913" s="1"/>
      <c r="Z913" s="1"/>
      <c r="AA913" s="1"/>
    </row>
    <row r="914" spans="1:27" ht="12.75" customHeight="1">
      <c r="A914" s="1"/>
      <c r="B914" s="97"/>
      <c r="C914" s="1"/>
      <c r="D914" s="1"/>
      <c r="E914" s="50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97"/>
      <c r="Y914" s="1"/>
      <c r="Z914" s="1"/>
      <c r="AA914" s="1"/>
    </row>
    <row r="915" spans="1:27" ht="12.75" customHeight="1">
      <c r="A915" s="1"/>
      <c r="B915" s="97"/>
      <c r="C915" s="1"/>
      <c r="D915" s="1"/>
      <c r="E915" s="50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97"/>
      <c r="Y915" s="1"/>
      <c r="Z915" s="1"/>
      <c r="AA915" s="1"/>
    </row>
    <row r="916" spans="1:27" ht="12.75" customHeight="1">
      <c r="A916" s="1"/>
      <c r="B916" s="97"/>
      <c r="C916" s="1"/>
      <c r="D916" s="1"/>
      <c r="E916" s="50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97"/>
      <c r="Y916" s="1"/>
      <c r="Z916" s="1"/>
      <c r="AA916" s="1"/>
    </row>
    <row r="917" spans="1:27" ht="12.75" customHeight="1">
      <c r="A917" s="1"/>
      <c r="B917" s="97"/>
      <c r="C917" s="1"/>
      <c r="D917" s="1"/>
      <c r="E917" s="50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97"/>
      <c r="Y917" s="1"/>
      <c r="Z917" s="1"/>
      <c r="AA917" s="1"/>
    </row>
    <row r="918" spans="1:27" ht="12.75" customHeight="1">
      <c r="A918" s="1"/>
      <c r="B918" s="97"/>
      <c r="C918" s="1"/>
      <c r="D918" s="1"/>
      <c r="E918" s="50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97"/>
      <c r="Y918" s="1"/>
      <c r="Z918" s="1"/>
      <c r="AA918" s="1"/>
    </row>
    <row r="919" spans="1:27" ht="12.75" customHeight="1">
      <c r="A919" s="1"/>
      <c r="B919" s="97"/>
      <c r="C919" s="1"/>
      <c r="D919" s="1"/>
      <c r="E919" s="50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97"/>
      <c r="Y919" s="1"/>
      <c r="Z919" s="1"/>
      <c r="AA919" s="1"/>
    </row>
    <row r="920" spans="1:27" ht="12.75" customHeight="1">
      <c r="A920" s="1"/>
      <c r="B920" s="97"/>
      <c r="C920" s="1"/>
      <c r="D920" s="1"/>
      <c r="E920" s="50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97"/>
      <c r="Y920" s="1"/>
      <c r="Z920" s="1"/>
      <c r="AA920" s="1"/>
    </row>
    <row r="921" spans="1:27" ht="12.75" customHeight="1">
      <c r="A921" s="1"/>
      <c r="B921" s="97"/>
      <c r="C921" s="1"/>
      <c r="D921" s="1"/>
      <c r="E921" s="50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97"/>
      <c r="Y921" s="1"/>
      <c r="Z921" s="1"/>
      <c r="AA921" s="1"/>
    </row>
    <row r="922" spans="1:27" ht="12.75" customHeight="1">
      <c r="A922" s="1"/>
      <c r="B922" s="97"/>
      <c r="C922" s="1"/>
      <c r="D922" s="1"/>
      <c r="E922" s="50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97"/>
      <c r="Y922" s="1"/>
      <c r="Z922" s="1"/>
      <c r="AA922" s="1"/>
    </row>
    <row r="923" spans="1:27" ht="12.75" customHeight="1">
      <c r="A923" s="1"/>
      <c r="B923" s="97"/>
      <c r="C923" s="1"/>
      <c r="D923" s="1"/>
      <c r="E923" s="50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97"/>
      <c r="Y923" s="1"/>
      <c r="Z923" s="1"/>
      <c r="AA923" s="1"/>
    </row>
    <row r="924" spans="1:27" ht="12.75" customHeight="1">
      <c r="A924" s="1"/>
      <c r="B924" s="97"/>
      <c r="C924" s="1"/>
      <c r="D924" s="1"/>
      <c r="E924" s="50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97"/>
      <c r="Y924" s="1"/>
      <c r="Z924" s="1"/>
      <c r="AA924" s="1"/>
    </row>
    <row r="925" spans="1:27" ht="12.75" customHeight="1">
      <c r="A925" s="1"/>
      <c r="B925" s="97"/>
      <c r="C925" s="1"/>
      <c r="D925" s="1"/>
      <c r="E925" s="50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97"/>
      <c r="Y925" s="1"/>
      <c r="Z925" s="1"/>
      <c r="AA925" s="1"/>
    </row>
    <row r="926" spans="1:27" ht="12.75" customHeight="1">
      <c r="A926" s="1"/>
      <c r="B926" s="97"/>
      <c r="C926" s="1"/>
      <c r="D926" s="1"/>
      <c r="E926" s="50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97"/>
      <c r="Y926" s="1"/>
      <c r="Z926" s="1"/>
      <c r="AA926" s="1"/>
    </row>
    <row r="927" spans="1:27" ht="12.75" customHeight="1">
      <c r="A927" s="1"/>
      <c r="B927" s="97"/>
      <c r="C927" s="1"/>
      <c r="D927" s="1"/>
      <c r="E927" s="50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97"/>
      <c r="Y927" s="1"/>
      <c r="Z927" s="1"/>
      <c r="AA927" s="1"/>
    </row>
    <row r="928" spans="1:27" ht="12.75" customHeight="1">
      <c r="A928" s="1"/>
      <c r="B928" s="97"/>
      <c r="C928" s="1"/>
      <c r="D928" s="1"/>
      <c r="E928" s="50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97"/>
      <c r="Y928" s="1"/>
      <c r="Z928" s="1"/>
      <c r="AA928" s="1"/>
    </row>
    <row r="929" spans="1:27" ht="12.75" customHeight="1">
      <c r="A929" s="1"/>
      <c r="B929" s="97"/>
      <c r="C929" s="1"/>
      <c r="D929" s="1"/>
      <c r="E929" s="50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97"/>
      <c r="Y929" s="1"/>
      <c r="Z929" s="1"/>
      <c r="AA929" s="1"/>
    </row>
    <row r="930" spans="1:27" ht="12.75" customHeight="1">
      <c r="A930" s="1"/>
      <c r="B930" s="97"/>
      <c r="C930" s="1"/>
      <c r="D930" s="1"/>
      <c r="E930" s="50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97"/>
      <c r="Y930" s="1"/>
      <c r="Z930" s="1"/>
      <c r="AA930" s="1"/>
    </row>
    <row r="931" spans="1:27" ht="12.75" customHeight="1">
      <c r="A931" s="1"/>
      <c r="B931" s="97"/>
      <c r="C931" s="1"/>
      <c r="D931" s="1"/>
      <c r="E931" s="50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97"/>
      <c r="Y931" s="1"/>
      <c r="Z931" s="1"/>
      <c r="AA931" s="1"/>
    </row>
    <row r="932" spans="1:27" ht="12.75" customHeight="1">
      <c r="A932" s="1"/>
      <c r="B932" s="97"/>
      <c r="C932" s="1"/>
      <c r="D932" s="1"/>
      <c r="E932" s="50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97"/>
      <c r="Y932" s="1"/>
      <c r="Z932" s="1"/>
      <c r="AA932" s="1"/>
    </row>
    <row r="933" spans="1:27" ht="12.75" customHeight="1">
      <c r="A933" s="1"/>
      <c r="B933" s="97"/>
      <c r="C933" s="1"/>
      <c r="D933" s="1"/>
      <c r="E933" s="50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97"/>
      <c r="Y933" s="1"/>
      <c r="Z933" s="1"/>
      <c r="AA933" s="1"/>
    </row>
    <row r="934" spans="1:27" ht="12.75" customHeight="1">
      <c r="A934" s="1"/>
      <c r="B934" s="97"/>
      <c r="C934" s="1"/>
      <c r="D934" s="1"/>
      <c r="E934" s="50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97"/>
      <c r="Y934" s="1"/>
      <c r="Z934" s="1"/>
      <c r="AA934" s="1"/>
    </row>
    <row r="935" spans="1:27" ht="12.75" customHeight="1">
      <c r="A935" s="1"/>
      <c r="B935" s="97"/>
      <c r="C935" s="1"/>
      <c r="D935" s="1"/>
      <c r="E935" s="50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97"/>
      <c r="Y935" s="1"/>
      <c r="Z935" s="1"/>
      <c r="AA935" s="1"/>
    </row>
    <row r="936" spans="1:27" ht="12.75" customHeight="1">
      <c r="A936" s="1"/>
      <c r="B936" s="97"/>
      <c r="C936" s="1"/>
      <c r="D936" s="1"/>
      <c r="E936" s="50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97"/>
      <c r="Y936" s="1"/>
      <c r="Z936" s="1"/>
      <c r="AA936" s="1"/>
    </row>
    <row r="937" spans="1:27" ht="12.75" customHeight="1">
      <c r="A937" s="1"/>
      <c r="B937" s="97"/>
      <c r="C937" s="1"/>
      <c r="D937" s="1"/>
      <c r="E937" s="50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97"/>
      <c r="Y937" s="1"/>
      <c r="Z937" s="1"/>
      <c r="AA937" s="1"/>
    </row>
    <row r="938" spans="1:27" ht="12.75" customHeight="1">
      <c r="A938" s="1"/>
      <c r="B938" s="97"/>
      <c r="C938" s="1"/>
      <c r="D938" s="1"/>
      <c r="E938" s="50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97"/>
      <c r="Y938" s="1"/>
      <c r="Z938" s="1"/>
      <c r="AA938" s="1"/>
    </row>
    <row r="939" spans="1:27" ht="12.75" customHeight="1">
      <c r="A939" s="1"/>
      <c r="B939" s="97"/>
      <c r="C939" s="1"/>
      <c r="D939" s="1"/>
      <c r="E939" s="50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97"/>
      <c r="Y939" s="1"/>
      <c r="Z939" s="1"/>
      <c r="AA939" s="1"/>
    </row>
    <row r="940" spans="1:27" ht="12.75" customHeight="1">
      <c r="A940" s="1"/>
      <c r="B940" s="97"/>
      <c r="C940" s="1"/>
      <c r="D940" s="1"/>
      <c r="E940" s="50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97"/>
      <c r="Y940" s="1"/>
      <c r="Z940" s="1"/>
      <c r="AA940" s="1"/>
    </row>
    <row r="941" spans="1:27" ht="12.75" customHeight="1">
      <c r="A941" s="1"/>
      <c r="B941" s="97"/>
      <c r="C941" s="1"/>
      <c r="D941" s="1"/>
      <c r="E941" s="50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97"/>
      <c r="Y941" s="1"/>
      <c r="Z941" s="1"/>
      <c r="AA941" s="1"/>
    </row>
    <row r="942" spans="1:27" ht="12.75" customHeight="1">
      <c r="A942" s="1"/>
      <c r="B942" s="97"/>
      <c r="C942" s="1"/>
      <c r="D942" s="1"/>
      <c r="E942" s="50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97"/>
      <c r="Y942" s="1"/>
      <c r="Z942" s="1"/>
      <c r="AA942" s="1"/>
    </row>
    <row r="943" spans="1:27" ht="12.75" customHeight="1">
      <c r="A943" s="1"/>
      <c r="B943" s="97"/>
      <c r="C943" s="1"/>
      <c r="D943" s="1"/>
      <c r="E943" s="50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97"/>
      <c r="Y943" s="1"/>
      <c r="Z943" s="1"/>
      <c r="AA943" s="1"/>
    </row>
    <row r="944" spans="1:27" ht="12.75" customHeight="1">
      <c r="A944" s="1"/>
      <c r="B944" s="97"/>
      <c r="C944" s="1"/>
      <c r="D944" s="1"/>
      <c r="E944" s="50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97"/>
      <c r="Y944" s="1"/>
      <c r="Z944" s="1"/>
      <c r="AA944" s="1"/>
    </row>
    <row r="945" spans="1:27" ht="12.75" customHeight="1">
      <c r="A945" s="1"/>
      <c r="B945" s="97"/>
      <c r="C945" s="1"/>
      <c r="D945" s="1"/>
      <c r="E945" s="50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97"/>
      <c r="Y945" s="1"/>
      <c r="Z945" s="1"/>
      <c r="AA945" s="1"/>
    </row>
    <row r="946" spans="1:27" ht="12.75" customHeight="1">
      <c r="A946" s="1"/>
      <c r="B946" s="97"/>
      <c r="C946" s="1"/>
      <c r="D946" s="1"/>
      <c r="E946" s="50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97"/>
      <c r="Y946" s="1"/>
      <c r="Z946" s="1"/>
      <c r="AA946" s="1"/>
    </row>
    <row r="947" spans="1:27" ht="12.75" customHeight="1">
      <c r="A947" s="1"/>
      <c r="B947" s="97"/>
      <c r="C947" s="1"/>
      <c r="D947" s="1"/>
      <c r="E947" s="50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97"/>
      <c r="Y947" s="1"/>
      <c r="Z947" s="1"/>
      <c r="AA947" s="1"/>
    </row>
    <row r="948" spans="1:27" ht="12.75" customHeight="1">
      <c r="A948" s="1"/>
      <c r="B948" s="97"/>
      <c r="C948" s="1"/>
      <c r="D948" s="1"/>
      <c r="E948" s="50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97"/>
      <c r="Y948" s="1"/>
      <c r="Z948" s="1"/>
      <c r="AA948" s="1"/>
    </row>
    <row r="949" spans="1:27" ht="12.75" customHeight="1">
      <c r="A949" s="1"/>
      <c r="B949" s="97"/>
      <c r="C949" s="1"/>
      <c r="D949" s="1"/>
      <c r="E949" s="50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97"/>
      <c r="Y949" s="1"/>
      <c r="Z949" s="1"/>
      <c r="AA949" s="1"/>
    </row>
    <row r="950" spans="1:27" ht="12.75" customHeight="1">
      <c r="A950" s="1"/>
      <c r="B950" s="97"/>
      <c r="C950" s="1"/>
      <c r="D950" s="1"/>
      <c r="E950" s="50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97"/>
      <c r="Y950" s="1"/>
      <c r="Z950" s="1"/>
      <c r="AA950" s="1"/>
    </row>
    <row r="951" spans="1:27" ht="12.75" customHeight="1">
      <c r="A951" s="1"/>
      <c r="B951" s="97"/>
      <c r="C951" s="1"/>
      <c r="D951" s="1"/>
      <c r="E951" s="50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97"/>
      <c r="Y951" s="1"/>
      <c r="Z951" s="1"/>
      <c r="AA951" s="1"/>
    </row>
    <row r="952" spans="1:27" ht="12.75" customHeight="1">
      <c r="A952" s="1"/>
      <c r="B952" s="97"/>
      <c r="C952" s="1"/>
      <c r="D952" s="1"/>
      <c r="E952" s="50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97"/>
      <c r="Y952" s="1"/>
      <c r="Z952" s="1"/>
      <c r="AA952" s="1"/>
    </row>
    <row r="953" spans="1:27" ht="12.75" customHeight="1">
      <c r="A953" s="1"/>
      <c r="B953" s="97"/>
      <c r="C953" s="1"/>
      <c r="D953" s="1"/>
      <c r="E953" s="50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97"/>
      <c r="Y953" s="1"/>
      <c r="Z953" s="1"/>
      <c r="AA953" s="1"/>
    </row>
    <row r="954" spans="1:27" ht="12.75" customHeight="1">
      <c r="A954" s="1"/>
      <c r="B954" s="97"/>
      <c r="C954" s="1"/>
      <c r="D954" s="1"/>
      <c r="E954" s="50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97"/>
      <c r="Y954" s="1"/>
      <c r="Z954" s="1"/>
      <c r="AA954" s="1"/>
    </row>
    <row r="955" spans="1:27" ht="12.75" customHeight="1">
      <c r="A955" s="1"/>
      <c r="B955" s="97"/>
      <c r="C955" s="1"/>
      <c r="D955" s="1"/>
      <c r="E955" s="50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97"/>
      <c r="Y955" s="1"/>
      <c r="Z955" s="1"/>
      <c r="AA955" s="1"/>
    </row>
    <row r="956" spans="1:27" ht="12.75" customHeight="1">
      <c r="A956" s="1"/>
      <c r="B956" s="97"/>
      <c r="C956" s="1"/>
      <c r="D956" s="1"/>
      <c r="E956" s="50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97"/>
      <c r="Y956" s="1"/>
      <c r="Z956" s="1"/>
      <c r="AA956" s="1"/>
    </row>
    <row r="957" spans="1:27" ht="12.75" customHeight="1">
      <c r="A957" s="1"/>
      <c r="B957" s="97"/>
      <c r="C957" s="1"/>
      <c r="D957" s="1"/>
      <c r="E957" s="50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97"/>
      <c r="Y957" s="1"/>
      <c r="Z957" s="1"/>
      <c r="AA957" s="1"/>
    </row>
    <row r="958" spans="1:27" ht="12.75" customHeight="1">
      <c r="A958" s="1"/>
      <c r="B958" s="97"/>
      <c r="C958" s="1"/>
      <c r="D958" s="1"/>
      <c r="E958" s="50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97"/>
      <c r="Y958" s="1"/>
      <c r="Z958" s="1"/>
      <c r="AA958" s="1"/>
    </row>
    <row r="959" spans="1:27" ht="12.75" customHeight="1">
      <c r="A959" s="1"/>
      <c r="B959" s="97"/>
      <c r="C959" s="1"/>
      <c r="D959" s="1"/>
      <c r="E959" s="50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97"/>
      <c r="Y959" s="1"/>
      <c r="Z959" s="1"/>
      <c r="AA959" s="1"/>
    </row>
    <row r="960" spans="1:27" ht="12.75" customHeight="1">
      <c r="A960" s="1"/>
      <c r="B960" s="97"/>
      <c r="C960" s="1"/>
      <c r="D960" s="1"/>
      <c r="E960" s="50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97"/>
      <c r="Y960" s="1"/>
      <c r="Z960" s="1"/>
      <c r="AA960" s="1"/>
    </row>
    <row r="961" spans="1:27" ht="12.75" customHeight="1">
      <c r="A961" s="1"/>
      <c r="B961" s="97"/>
      <c r="C961" s="1"/>
      <c r="D961" s="1"/>
      <c r="E961" s="50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97"/>
      <c r="Y961" s="1"/>
      <c r="Z961" s="1"/>
      <c r="AA961" s="1"/>
    </row>
    <row r="962" spans="1:27" ht="12.75" customHeight="1">
      <c r="A962" s="1"/>
      <c r="B962" s="97"/>
      <c r="C962" s="1"/>
      <c r="D962" s="1"/>
      <c r="E962" s="50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97"/>
      <c r="Y962" s="1"/>
      <c r="Z962" s="1"/>
      <c r="AA962" s="1"/>
    </row>
    <row r="963" spans="1:27" ht="12.75" customHeight="1">
      <c r="A963" s="1"/>
      <c r="B963" s="97"/>
      <c r="C963" s="1"/>
      <c r="D963" s="1"/>
      <c r="E963" s="50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97"/>
      <c r="Y963" s="1"/>
      <c r="Z963" s="1"/>
      <c r="AA963" s="1"/>
    </row>
    <row r="964" spans="1:27" ht="12.75" customHeight="1">
      <c r="A964" s="1"/>
      <c r="B964" s="97"/>
      <c r="C964" s="1"/>
      <c r="D964" s="1"/>
      <c r="E964" s="50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97"/>
      <c r="Y964" s="1"/>
      <c r="Z964" s="1"/>
      <c r="AA964" s="1"/>
    </row>
    <row r="965" spans="1:27" ht="12.75" customHeight="1">
      <c r="A965" s="1"/>
      <c r="B965" s="97"/>
      <c r="C965" s="1"/>
      <c r="D965" s="1"/>
      <c r="E965" s="50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97"/>
      <c r="Y965" s="1"/>
      <c r="Z965" s="1"/>
      <c r="AA965" s="1"/>
    </row>
    <row r="966" spans="1:27" ht="12.75" customHeight="1">
      <c r="A966" s="1"/>
      <c r="B966" s="97"/>
      <c r="C966" s="1"/>
      <c r="D966" s="1"/>
      <c r="E966" s="50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97"/>
      <c r="Y966" s="1"/>
      <c r="Z966" s="1"/>
      <c r="AA966" s="1"/>
    </row>
    <row r="967" spans="1:27" ht="12.75" customHeight="1">
      <c r="A967" s="1"/>
      <c r="B967" s="97"/>
      <c r="C967" s="1"/>
      <c r="D967" s="1"/>
      <c r="E967" s="50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97"/>
      <c r="Y967" s="1"/>
      <c r="Z967" s="1"/>
      <c r="AA967" s="1"/>
    </row>
    <row r="968" spans="1:27" ht="12.75" customHeight="1">
      <c r="A968" s="1"/>
      <c r="B968" s="97"/>
      <c r="C968" s="1"/>
      <c r="D968" s="1"/>
      <c r="E968" s="50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97"/>
      <c r="Y968" s="1"/>
      <c r="Z968" s="1"/>
      <c r="AA968" s="1"/>
    </row>
    <row r="969" spans="1:27" ht="12.75" customHeight="1">
      <c r="A969" s="1"/>
      <c r="B969" s="97"/>
      <c r="C969" s="1"/>
      <c r="D969" s="1"/>
      <c r="E969" s="50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97"/>
      <c r="Y969" s="1"/>
      <c r="Z969" s="1"/>
      <c r="AA969" s="1"/>
    </row>
    <row r="970" spans="1:27" ht="12.75" customHeight="1">
      <c r="A970" s="1"/>
      <c r="B970" s="97"/>
      <c r="C970" s="1"/>
      <c r="D970" s="1"/>
      <c r="E970" s="50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97"/>
      <c r="Y970" s="1"/>
      <c r="Z970" s="1"/>
      <c r="AA970" s="1"/>
    </row>
    <row r="971" spans="1:27" ht="12.75" customHeight="1">
      <c r="A971" s="1"/>
      <c r="B971" s="97"/>
      <c r="C971" s="1"/>
      <c r="D971" s="1"/>
      <c r="E971" s="50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97"/>
      <c r="Y971" s="1"/>
      <c r="Z971" s="1"/>
      <c r="AA971" s="1"/>
    </row>
    <row r="972" spans="1:27" ht="12.75" customHeight="1">
      <c r="A972" s="1"/>
      <c r="B972" s="97"/>
      <c r="C972" s="1"/>
      <c r="D972" s="1"/>
      <c r="E972" s="50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97"/>
      <c r="Y972" s="1"/>
      <c r="Z972" s="1"/>
      <c r="AA972" s="1"/>
    </row>
    <row r="973" spans="1:27" ht="12.75" customHeight="1">
      <c r="A973" s="1"/>
      <c r="B973" s="97"/>
      <c r="C973" s="1"/>
      <c r="D973" s="1"/>
      <c r="E973" s="50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97"/>
      <c r="Y973" s="1"/>
      <c r="Z973" s="1"/>
      <c r="AA973" s="1"/>
    </row>
    <row r="974" spans="1:27" ht="12.75" customHeight="1">
      <c r="A974" s="1"/>
      <c r="B974" s="97"/>
      <c r="C974" s="1"/>
      <c r="D974" s="1"/>
      <c r="E974" s="50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97"/>
      <c r="Y974" s="1"/>
      <c r="Z974" s="1"/>
      <c r="AA974" s="1"/>
    </row>
    <row r="975" spans="1:27" ht="12.75" customHeight="1">
      <c r="A975" s="1"/>
      <c r="B975" s="97"/>
      <c r="C975" s="1"/>
      <c r="D975" s="1"/>
      <c r="E975" s="50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97"/>
      <c r="Y975" s="1"/>
      <c r="Z975" s="1"/>
      <c r="AA975" s="1"/>
    </row>
    <row r="976" spans="1:27" ht="12.75" customHeight="1">
      <c r="A976" s="1"/>
      <c r="B976" s="97"/>
      <c r="C976" s="1"/>
      <c r="D976" s="1"/>
      <c r="E976" s="50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97"/>
      <c r="Y976" s="1"/>
      <c r="Z976" s="1"/>
      <c r="AA976" s="1"/>
    </row>
    <row r="977" spans="1:27" ht="12.75" customHeight="1">
      <c r="A977" s="1"/>
      <c r="B977" s="97"/>
      <c r="C977" s="1"/>
      <c r="D977" s="1"/>
      <c r="E977" s="50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97"/>
      <c r="Y977" s="1"/>
      <c r="Z977" s="1"/>
      <c r="AA977" s="1"/>
    </row>
    <row r="978" spans="1:27" ht="12.75" customHeight="1">
      <c r="A978" s="1"/>
      <c r="B978" s="97"/>
      <c r="C978" s="1"/>
      <c r="D978" s="1"/>
      <c r="E978" s="50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97"/>
      <c r="Y978" s="1"/>
      <c r="Z978" s="1"/>
      <c r="AA978" s="1"/>
    </row>
    <row r="979" spans="1:27" ht="12.75" customHeight="1">
      <c r="A979" s="1"/>
      <c r="B979" s="97"/>
      <c r="C979" s="1"/>
      <c r="D979" s="1"/>
      <c r="E979" s="50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97"/>
      <c r="Y979" s="1"/>
      <c r="Z979" s="1"/>
      <c r="AA979" s="1"/>
    </row>
    <row r="980" spans="1:27" ht="12.75" customHeight="1">
      <c r="A980" s="1"/>
      <c r="B980" s="97"/>
      <c r="C980" s="1"/>
      <c r="D980" s="1"/>
      <c r="E980" s="50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97"/>
      <c r="Y980" s="1"/>
      <c r="Z980" s="1"/>
      <c r="AA980" s="1"/>
    </row>
    <row r="981" spans="1:27" ht="12.75" customHeight="1">
      <c r="A981" s="1"/>
      <c r="B981" s="97"/>
      <c r="C981" s="1"/>
      <c r="D981" s="1"/>
      <c r="E981" s="50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97"/>
      <c r="Y981" s="1"/>
      <c r="Z981" s="1"/>
      <c r="AA981" s="1"/>
    </row>
    <row r="982" spans="1:27" ht="12.75" customHeight="1">
      <c r="A982" s="1"/>
      <c r="B982" s="97"/>
      <c r="C982" s="1"/>
      <c r="D982" s="1"/>
      <c r="E982" s="50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97"/>
      <c r="Y982" s="1"/>
      <c r="Z982" s="1"/>
      <c r="AA982" s="1"/>
    </row>
    <row r="983" spans="1:27" ht="12.75" customHeight="1">
      <c r="A983" s="1"/>
      <c r="B983" s="97"/>
      <c r="C983" s="1"/>
      <c r="D983" s="1"/>
      <c r="E983" s="50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97"/>
      <c r="Y983" s="1"/>
      <c r="Z983" s="1"/>
      <c r="AA983" s="1"/>
    </row>
    <row r="984" spans="1:27" ht="12.75" customHeight="1">
      <c r="A984" s="1"/>
      <c r="B984" s="97"/>
      <c r="C984" s="1"/>
      <c r="D984" s="1"/>
      <c r="E984" s="50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97"/>
      <c r="Y984" s="1"/>
      <c r="Z984" s="1"/>
      <c r="AA984" s="1"/>
    </row>
    <row r="985" spans="1:27" ht="12.75" customHeight="1">
      <c r="A985" s="1"/>
      <c r="B985" s="97"/>
      <c r="C985" s="1"/>
      <c r="D985" s="1"/>
      <c r="E985" s="50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97"/>
      <c r="Y985" s="1"/>
      <c r="Z985" s="1"/>
      <c r="AA985" s="1"/>
    </row>
    <row r="986" spans="1:27" ht="12.75" customHeight="1">
      <c r="A986" s="1"/>
      <c r="B986" s="97"/>
      <c r="C986" s="1"/>
      <c r="D986" s="1"/>
      <c r="E986" s="50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97"/>
      <c r="Y986" s="1"/>
      <c r="Z986" s="1"/>
      <c r="AA986" s="1"/>
    </row>
    <row r="987" spans="1:27" ht="12.75" customHeight="1">
      <c r="A987" s="1"/>
      <c r="B987" s="97"/>
      <c r="C987" s="1"/>
      <c r="D987" s="1"/>
      <c r="E987" s="50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97"/>
      <c r="Y987" s="1"/>
      <c r="Z987" s="1"/>
      <c r="AA987" s="1"/>
    </row>
    <row r="988" spans="1:27" ht="12.75" customHeight="1">
      <c r="A988" s="1"/>
      <c r="B988" s="97"/>
      <c r="C988" s="1"/>
      <c r="D988" s="1"/>
      <c r="E988" s="50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97"/>
      <c r="Y988" s="1"/>
      <c r="Z988" s="1"/>
      <c r="AA988" s="1"/>
    </row>
    <row r="989" spans="1:27" ht="12.75" customHeight="1">
      <c r="A989" s="1"/>
      <c r="B989" s="97"/>
      <c r="C989" s="1"/>
      <c r="D989" s="1"/>
      <c r="E989" s="50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97"/>
      <c r="Y989" s="1"/>
      <c r="Z989" s="1"/>
      <c r="AA989" s="1"/>
    </row>
    <row r="990" spans="1:27" ht="12.75" customHeight="1">
      <c r="A990" s="1"/>
      <c r="B990" s="97"/>
      <c r="C990" s="1"/>
      <c r="D990" s="1"/>
      <c r="E990" s="50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97"/>
      <c r="Y990" s="1"/>
      <c r="Z990" s="1"/>
      <c r="AA990" s="1"/>
    </row>
    <row r="991" spans="1:27" ht="12.75" customHeight="1">
      <c r="A991" s="1"/>
      <c r="B991" s="97"/>
      <c r="C991" s="1"/>
      <c r="D991" s="1"/>
      <c r="E991" s="50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97"/>
      <c r="Y991" s="1"/>
      <c r="Z991" s="1"/>
      <c r="AA991" s="1"/>
    </row>
    <row r="992" spans="1:27" ht="12.75" customHeight="1">
      <c r="A992" s="1"/>
      <c r="B992" s="97"/>
      <c r="C992" s="1"/>
      <c r="D992" s="1"/>
      <c r="E992" s="50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97"/>
      <c r="Y992" s="1"/>
      <c r="Z992" s="1"/>
      <c r="AA992" s="1"/>
    </row>
    <row r="993" spans="1:27" ht="12.75" customHeight="1">
      <c r="A993" s="1"/>
      <c r="B993" s="97"/>
      <c r="C993" s="1"/>
      <c r="D993" s="1"/>
      <c r="E993" s="50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97"/>
      <c r="Y993" s="1"/>
      <c r="Z993" s="1"/>
      <c r="AA993" s="1"/>
    </row>
    <row r="994" spans="1:27" ht="12.75" customHeight="1">
      <c r="A994" s="1"/>
      <c r="B994" s="97"/>
      <c r="C994" s="1"/>
      <c r="D994" s="1"/>
      <c r="E994" s="50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97"/>
      <c r="Y994" s="1"/>
      <c r="Z994" s="1"/>
      <c r="AA994" s="1"/>
    </row>
    <row r="995" spans="1:27" ht="12.75" customHeight="1">
      <c r="A995" s="1"/>
      <c r="B995" s="97"/>
      <c r="C995" s="1"/>
      <c r="D995" s="1"/>
      <c r="E995" s="50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97"/>
      <c r="Y995" s="1"/>
      <c r="Z995" s="1"/>
      <c r="AA995" s="1"/>
    </row>
    <row r="996" spans="1:27" ht="12.75" customHeight="1">
      <c r="A996" s="1"/>
      <c r="B996" s="97"/>
      <c r="C996" s="1"/>
      <c r="D996" s="1"/>
      <c r="E996" s="50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97"/>
      <c r="Y996" s="1"/>
      <c r="Z996" s="1"/>
      <c r="AA996" s="1"/>
    </row>
    <row r="997" spans="1:27" ht="12.75" customHeight="1">
      <c r="A997" s="1"/>
      <c r="B997" s="97"/>
      <c r="C997" s="1"/>
      <c r="D997" s="1"/>
      <c r="E997" s="50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97"/>
      <c r="Y997" s="1"/>
      <c r="Z997" s="1"/>
      <c r="AA997" s="1"/>
    </row>
    <row r="998" spans="1:27" ht="12.75" customHeight="1">
      <c r="A998" s="1"/>
      <c r="B998" s="97"/>
      <c r="C998" s="1"/>
      <c r="D998" s="1"/>
      <c r="E998" s="50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97"/>
      <c r="Y998" s="1"/>
      <c r="Z998" s="1"/>
      <c r="AA998" s="1"/>
    </row>
    <row r="999" spans="1:27" ht="12.75" customHeight="1">
      <c r="A999" s="1"/>
      <c r="B999" s="97"/>
      <c r="C999" s="1"/>
      <c r="D999" s="1"/>
      <c r="E999" s="50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97"/>
      <c r="Y999" s="1"/>
      <c r="Z999" s="1"/>
      <c r="AA999" s="1"/>
    </row>
    <row r="1000" spans="1:27" ht="12.75" customHeight="1">
      <c r="A1000" s="1"/>
      <c r="B1000" s="97"/>
      <c r="C1000" s="1"/>
      <c r="D1000" s="1"/>
      <c r="E1000" s="50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97"/>
      <c r="Y1000" s="1"/>
      <c r="Z1000" s="1"/>
      <c r="AA1000" s="1"/>
    </row>
  </sheetData>
  <mergeCells count="53">
    <mergeCell ref="C15:D15"/>
    <mergeCell ref="D11:F11"/>
    <mergeCell ref="D12:F12"/>
    <mergeCell ref="C8:E8"/>
    <mergeCell ref="C16:D36"/>
    <mergeCell ref="F27:T27"/>
    <mergeCell ref="F28:T28"/>
    <mergeCell ref="F25:T25"/>
    <mergeCell ref="F26:Q26"/>
    <mergeCell ref="R26:T26"/>
    <mergeCell ref="F32:T32"/>
    <mergeCell ref="F31:T31"/>
    <mergeCell ref="F30:Q30"/>
    <mergeCell ref="R30:T30"/>
    <mergeCell ref="F29:T29"/>
    <mergeCell ref="F33:T33"/>
    <mergeCell ref="F45:T45"/>
    <mergeCell ref="F44:T44"/>
    <mergeCell ref="C39:D45"/>
    <mergeCell ref="C46:T46"/>
    <mergeCell ref="F39:T39"/>
    <mergeCell ref="F40:T40"/>
    <mergeCell ref="F41:T41"/>
    <mergeCell ref="F42:T42"/>
    <mergeCell ref="F43:T43"/>
    <mergeCell ref="F34:T34"/>
    <mergeCell ref="F35:T35"/>
    <mergeCell ref="F36:T36"/>
    <mergeCell ref="C38:D38"/>
    <mergeCell ref="E38:T38"/>
    <mergeCell ref="F24:T24"/>
    <mergeCell ref="F22:T22"/>
    <mergeCell ref="F19:T19"/>
    <mergeCell ref="F18:Q18"/>
    <mergeCell ref="F17:Q17"/>
    <mergeCell ref="F21:T21"/>
    <mergeCell ref="F23:Q23"/>
    <mergeCell ref="R23:T23"/>
    <mergeCell ref="R17:T17"/>
    <mergeCell ref="R18:T18"/>
    <mergeCell ref="M7:N7"/>
    <mergeCell ref="T6:U6"/>
    <mergeCell ref="U4:U5"/>
    <mergeCell ref="T7:U7"/>
    <mergeCell ref="F20:T20"/>
    <mergeCell ref="R16:T16"/>
    <mergeCell ref="F16:Q16"/>
    <mergeCell ref="E15:Q15"/>
    <mergeCell ref="J7:L7"/>
    <mergeCell ref="F6:P6"/>
    <mergeCell ref="R15:T15"/>
    <mergeCell ref="H12:T12"/>
    <mergeCell ref="E7:I7"/>
  </mergeCells>
  <conditionalFormatting sqref="C46:T46">
    <cfRule type="cellIs" dxfId="1" priority="1" operator="notEqual">
      <formula>0</formula>
    </cfRule>
  </conditionalFormatting>
  <conditionalFormatting sqref="T7:U7 D12:F12 H12:T12">
    <cfRule type="cellIs" dxfId="0" priority="2" operator="equal">
      <formula>0</formula>
    </cfRule>
  </conditionalFormatting>
  <pageMargins left="0.7" right="0.7" top="0.75" bottom="0.75" header="0" footer="0"/>
  <pageSetup scale="5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339966"/>
    <pageSetUpPr fitToPage="1"/>
  </sheetPr>
  <dimension ref="A1:AD993"/>
  <sheetViews>
    <sheetView showGridLines="0" topLeftCell="A4" workbookViewId="0">
      <selection activeCell="F23" sqref="F23"/>
    </sheetView>
  </sheetViews>
  <sheetFormatPr defaultColWidth="14.44140625" defaultRowHeight="15" customHeight="1"/>
  <cols>
    <col min="1" max="1" width="1.33203125" customWidth="1"/>
    <col min="2" max="2" width="1.44140625" customWidth="1"/>
    <col min="3" max="3" width="7.88671875" customWidth="1"/>
    <col min="4" max="4" width="69.44140625" customWidth="1"/>
    <col min="5" max="5" width="4.44140625" customWidth="1"/>
    <col min="6" max="6" width="16.88671875" customWidth="1"/>
    <col min="7" max="7" width="1.5546875" customWidth="1"/>
    <col min="8" max="8" width="1.33203125" customWidth="1"/>
    <col min="9" max="9" width="8" hidden="1" customWidth="1"/>
    <col min="10" max="10" width="35.33203125" hidden="1" customWidth="1"/>
    <col min="11" max="11" width="17.109375" hidden="1" customWidth="1"/>
    <col min="12" max="12" width="11.5546875" hidden="1" customWidth="1"/>
    <col min="13" max="13" width="8" hidden="1" customWidth="1"/>
    <col min="14" max="14" width="9.5546875" hidden="1" customWidth="1"/>
    <col min="15" max="18" width="8" customWidth="1"/>
    <col min="19" max="19" width="18.6640625" customWidth="1"/>
    <col min="20" max="20" width="16.88671875" customWidth="1"/>
    <col min="21" max="21" width="11.88671875" customWidth="1"/>
    <col min="22" max="22" width="11.5546875" bestFit="1" customWidth="1"/>
    <col min="23" max="23" width="10.6640625" bestFit="1" customWidth="1"/>
    <col min="24" max="24" width="8" customWidth="1"/>
    <col min="25" max="25" width="10.6640625" bestFit="1" customWidth="1"/>
    <col min="26" max="26" width="8" customWidth="1"/>
  </cols>
  <sheetData>
    <row r="1" spans="1:30" ht="8.25" customHeight="1">
      <c r="A1" s="138"/>
      <c r="B1" s="138"/>
      <c r="C1" s="138"/>
      <c r="D1" s="138"/>
      <c r="E1" s="138"/>
      <c r="F1" s="138"/>
      <c r="G1" s="138"/>
      <c r="H1" s="138"/>
      <c r="L1" s="56"/>
    </row>
    <row r="2" spans="1:30" ht="14.4">
      <c r="A2" s="138"/>
      <c r="B2" s="104"/>
      <c r="C2" s="104"/>
      <c r="D2" s="104"/>
      <c r="E2" s="106"/>
      <c r="F2" s="172" t="s">
        <v>3</v>
      </c>
      <c r="G2" s="104"/>
      <c r="H2" s="138"/>
      <c r="L2" s="56"/>
    </row>
    <row r="3" spans="1:30" ht="18.75" customHeight="1">
      <c r="A3" s="138"/>
      <c r="B3" s="104"/>
      <c r="C3" s="104"/>
      <c r="D3" s="817" t="s">
        <v>103</v>
      </c>
      <c r="E3" s="605"/>
      <c r="F3" s="605"/>
      <c r="G3" s="104"/>
      <c r="H3" s="138"/>
      <c r="L3" s="56"/>
      <c r="R3" s="495"/>
      <c r="S3" s="495"/>
      <c r="T3" s="495"/>
      <c r="U3" s="495"/>
      <c r="V3" s="495"/>
      <c r="W3" s="495"/>
      <c r="X3" s="495"/>
      <c r="Y3" s="495"/>
      <c r="Z3" s="495"/>
      <c r="AA3" s="495"/>
      <c r="AB3" s="495"/>
      <c r="AC3" s="495"/>
      <c r="AD3" s="495"/>
    </row>
    <row r="4" spans="1:30" ht="14.4">
      <c r="A4" s="138"/>
      <c r="B4" s="104"/>
      <c r="C4" s="104"/>
      <c r="D4" s="818" t="s">
        <v>228</v>
      </c>
      <c r="E4" s="605"/>
      <c r="F4" s="605"/>
      <c r="G4" s="104"/>
      <c r="H4" s="138"/>
      <c r="L4" s="56"/>
      <c r="R4" s="495"/>
      <c r="S4" s="495"/>
      <c r="T4" s="495"/>
      <c r="U4" s="495"/>
      <c r="V4" s="495"/>
      <c r="W4" s="495"/>
      <c r="X4" s="495"/>
      <c r="Y4" s="495"/>
      <c r="Z4" s="495"/>
      <c r="AA4" s="495"/>
      <c r="AB4" s="495"/>
      <c r="AC4" s="495"/>
      <c r="AD4" s="495"/>
    </row>
    <row r="5" spans="1:30" ht="5.25" customHeight="1">
      <c r="A5" s="138"/>
      <c r="B5" s="104"/>
      <c r="C5" s="104"/>
      <c r="D5" s="104"/>
      <c r="E5" s="106"/>
      <c r="F5" s="107"/>
      <c r="G5" s="104"/>
      <c r="H5" s="138"/>
      <c r="L5" s="56"/>
      <c r="R5" s="495"/>
      <c r="S5" s="495"/>
      <c r="T5" s="495"/>
      <c r="U5" s="495"/>
      <c r="V5" s="495"/>
      <c r="W5" s="495"/>
      <c r="X5" s="495"/>
      <c r="Y5" s="495"/>
      <c r="Z5" s="495"/>
      <c r="AA5" s="495"/>
      <c r="AB5" s="495"/>
      <c r="AC5" s="495"/>
      <c r="AD5" s="495"/>
    </row>
    <row r="6" spans="1:30" ht="21" customHeight="1">
      <c r="A6" s="138"/>
      <c r="B6" s="104"/>
      <c r="C6" s="819" t="s">
        <v>229</v>
      </c>
      <c r="D6" s="605"/>
      <c r="E6" s="605"/>
      <c r="F6" s="605"/>
      <c r="G6" s="104"/>
      <c r="H6" s="138"/>
      <c r="L6" s="56"/>
      <c r="R6" s="495"/>
      <c r="S6" s="495"/>
      <c r="T6" s="495"/>
      <c r="U6" s="495"/>
      <c r="V6" s="495"/>
      <c r="W6" s="495"/>
      <c r="X6" s="495"/>
      <c r="Y6" s="495"/>
      <c r="Z6" s="495"/>
      <c r="AA6" s="495"/>
      <c r="AB6" s="495"/>
      <c r="AC6" s="495"/>
      <c r="AD6" s="495"/>
    </row>
    <row r="7" spans="1:30" ht="6" customHeight="1" thickBot="1">
      <c r="A7" s="138"/>
      <c r="B7" s="104"/>
      <c r="C7" s="196"/>
      <c r="D7" s="196"/>
      <c r="E7" s="196"/>
      <c r="F7" s="196"/>
      <c r="G7" s="104"/>
      <c r="H7" s="138"/>
      <c r="L7" s="56"/>
      <c r="R7" s="495"/>
      <c r="S7" s="495"/>
      <c r="T7" s="495"/>
      <c r="U7" s="495"/>
      <c r="V7" s="495"/>
      <c r="W7" s="495"/>
      <c r="X7" s="495"/>
      <c r="Y7" s="495"/>
      <c r="Z7" s="495"/>
      <c r="AA7" s="495"/>
      <c r="AB7" s="495"/>
      <c r="AC7" s="495"/>
      <c r="AD7" s="495"/>
    </row>
    <row r="8" spans="1:30" ht="14.4">
      <c r="A8" s="138"/>
      <c r="B8" s="104"/>
      <c r="C8" s="816" t="s">
        <v>230</v>
      </c>
      <c r="D8" s="720"/>
      <c r="E8" s="720"/>
      <c r="F8" s="721"/>
      <c r="G8" s="104"/>
      <c r="H8" s="138"/>
      <c r="L8" s="56"/>
      <c r="R8" s="496"/>
      <c r="S8" s="496"/>
      <c r="T8" s="495"/>
      <c r="U8" s="495"/>
      <c r="V8" s="495"/>
      <c r="W8" s="495"/>
      <c r="X8" s="495"/>
      <c r="Y8" s="495"/>
      <c r="Z8" s="495"/>
      <c r="AA8" s="495"/>
      <c r="AB8" s="495"/>
      <c r="AC8" s="495"/>
      <c r="AD8" s="495"/>
    </row>
    <row r="9" spans="1:30" ht="14.4">
      <c r="A9" s="138"/>
      <c r="B9" s="104"/>
      <c r="C9" s="813" t="s">
        <v>231</v>
      </c>
      <c r="D9" s="605"/>
      <c r="E9" s="173" t="s">
        <v>52</v>
      </c>
      <c r="F9" s="174">
        <f>+'IR-1'!AC26</f>
        <v>0</v>
      </c>
      <c r="G9" s="104"/>
      <c r="H9" s="138"/>
      <c r="L9" s="56"/>
      <c r="N9" s="56"/>
      <c r="R9" s="497"/>
      <c r="S9" s="497"/>
      <c r="T9" s="497"/>
      <c r="U9" s="497"/>
      <c r="V9" s="497"/>
      <c r="W9" s="497"/>
      <c r="X9" s="497"/>
      <c r="Y9" s="497"/>
      <c r="Z9" s="497"/>
      <c r="AA9" s="497"/>
      <c r="AB9" s="497"/>
      <c r="AC9" s="495"/>
      <c r="AD9" s="495"/>
    </row>
    <row r="10" spans="1:30" ht="14.4">
      <c r="A10" s="138"/>
      <c r="B10" s="104"/>
      <c r="C10" s="813" t="s">
        <v>232</v>
      </c>
      <c r="D10" s="605"/>
      <c r="E10" s="173" t="s">
        <v>59</v>
      </c>
      <c r="F10" s="174">
        <f>+'IR-1'!V24</f>
        <v>0</v>
      </c>
      <c r="G10" s="104"/>
      <c r="H10" s="138"/>
      <c r="L10" s="56"/>
      <c r="N10" s="56"/>
      <c r="R10" s="498"/>
      <c r="S10" s="499"/>
      <c r="T10" s="499"/>
      <c r="U10" s="500"/>
      <c r="V10" s="501"/>
      <c r="W10" s="501"/>
      <c r="X10" s="501"/>
      <c r="Y10" s="501"/>
      <c r="Z10" s="501"/>
      <c r="AA10" s="501"/>
      <c r="AB10" s="502"/>
      <c r="AC10" s="495"/>
      <c r="AD10" s="495"/>
    </row>
    <row r="11" spans="1:30" ht="14.4">
      <c r="A11" s="138"/>
      <c r="B11" s="104"/>
      <c r="C11" s="813">
        <f>30000*12</f>
        <v>360000</v>
      </c>
      <c r="D11" s="605"/>
      <c r="E11" s="173" t="s">
        <v>59</v>
      </c>
      <c r="F11" s="174">
        <f>+'IR-1'!V25</f>
        <v>0</v>
      </c>
      <c r="G11" s="104"/>
      <c r="H11" s="138"/>
      <c r="J11" s="56"/>
      <c r="L11" s="56"/>
      <c r="R11" s="498"/>
      <c r="S11" s="499"/>
      <c r="T11" s="499"/>
      <c r="U11" s="500"/>
      <c r="V11" s="501"/>
      <c r="W11" s="501"/>
      <c r="X11" s="501"/>
      <c r="Y11" s="501"/>
      <c r="Z11" s="501"/>
      <c r="AA11" s="501"/>
      <c r="AB11" s="502"/>
      <c r="AC11" s="495"/>
      <c r="AD11" s="495"/>
    </row>
    <row r="12" spans="1:30" ht="19.5" customHeight="1" thickBot="1">
      <c r="A12" s="138"/>
      <c r="B12" s="104"/>
      <c r="C12" s="815" t="s">
        <v>233</v>
      </c>
      <c r="D12" s="605"/>
      <c r="E12" s="175" t="s">
        <v>52</v>
      </c>
      <c r="F12" s="58">
        <f>IF(F9-F11-F10&lt;0,0,F9-F11-F10)</f>
        <v>0</v>
      </c>
      <c r="G12" s="104"/>
      <c r="H12" s="138"/>
      <c r="J12" s="56"/>
      <c r="L12" s="56"/>
      <c r="R12" s="498"/>
      <c r="S12" s="499"/>
      <c r="T12" s="499"/>
      <c r="U12" s="500"/>
      <c r="V12" s="501"/>
      <c r="W12" s="501"/>
      <c r="X12" s="501"/>
      <c r="Y12" s="501"/>
      <c r="Z12" s="501"/>
      <c r="AA12" s="501"/>
      <c r="AB12" s="502"/>
      <c r="AC12" s="495"/>
      <c r="AD12" s="495"/>
    </row>
    <row r="13" spans="1:30" ht="14.25" customHeight="1" thickTop="1">
      <c r="A13" s="138"/>
      <c r="B13" s="104"/>
      <c r="C13" s="814"/>
      <c r="D13" s="605"/>
      <c r="E13" s="175"/>
      <c r="F13" s="176"/>
      <c r="G13" s="104"/>
      <c r="H13" s="138"/>
      <c r="L13" s="56"/>
      <c r="R13" s="495"/>
      <c r="S13" s="495"/>
      <c r="T13" s="495"/>
      <c r="U13" s="495"/>
      <c r="V13" s="495"/>
      <c r="W13" s="495"/>
      <c r="X13" s="495"/>
      <c r="Y13" s="495"/>
      <c r="Z13" s="495"/>
      <c r="AA13" s="495"/>
      <c r="AB13" s="495"/>
      <c r="AC13" s="495"/>
      <c r="AD13" s="495"/>
    </row>
    <row r="14" spans="1:30" ht="15" hidden="1" customHeight="1">
      <c r="A14" s="138"/>
      <c r="B14" s="104"/>
      <c r="C14" s="820" t="s">
        <v>234</v>
      </c>
      <c r="D14" s="605"/>
      <c r="E14" s="177" t="s">
        <v>52</v>
      </c>
      <c r="F14" s="178">
        <f>+'IR-1'!V22</f>
        <v>416220</v>
      </c>
      <c r="G14" s="104"/>
      <c r="H14" s="138"/>
      <c r="L14" s="56"/>
      <c r="R14" s="495"/>
      <c r="S14" s="495"/>
      <c r="T14" s="495"/>
      <c r="U14" s="495"/>
      <c r="V14" s="495"/>
      <c r="W14" s="495"/>
      <c r="X14" s="495"/>
      <c r="Y14" s="495"/>
      <c r="Z14" s="495"/>
      <c r="AA14" s="495"/>
      <c r="AB14" s="495"/>
      <c r="AC14" s="495"/>
      <c r="AD14" s="495"/>
    </row>
    <row r="15" spans="1:30" ht="14.4">
      <c r="A15" s="138"/>
      <c r="B15" s="104"/>
      <c r="C15" s="813" t="s">
        <v>235</v>
      </c>
      <c r="D15" s="605"/>
      <c r="E15" s="173" t="s">
        <v>52</v>
      </c>
      <c r="F15" s="174">
        <f>ABS(IF(AND(F12&lt;=0,F14&gt;0),0,IF(AND(F12&lt;=208109,F14&gt;0),0.15*F12,IF(AND(F12&lt;=450903,F14&gt;0),31216.35+(0.2*(F12-208109)),IF(AND(F12&gt;=450903,F14&gt;0),79775.15+(0.25*(F12-450903)),IF(F12&lt;=624329,0.15*F12,IF(F12&lt;=867123,93649.35+(0.2*(F12-624329)),IF(F12&gt;867123,142208.15+(0.25*(F12-867123))))))))))</f>
        <v>0</v>
      </c>
      <c r="G15" s="104"/>
      <c r="H15" s="138"/>
      <c r="L15" s="56"/>
      <c r="R15" s="495"/>
      <c r="S15" s="495"/>
      <c r="T15" s="495"/>
      <c r="U15" s="503"/>
      <c r="V15" s="495"/>
      <c r="W15" s="495"/>
      <c r="X15" s="495"/>
      <c r="Y15" s="495"/>
      <c r="Z15" s="495"/>
      <c r="AA15" s="495"/>
      <c r="AB15" s="495"/>
      <c r="AC15" s="495"/>
      <c r="AD15" s="495"/>
    </row>
    <row r="16" spans="1:30" ht="15.75" customHeight="1" thickBot="1">
      <c r="A16" s="138"/>
      <c r="B16" s="104"/>
      <c r="C16" s="813" t="s">
        <v>236</v>
      </c>
      <c r="D16" s="605"/>
      <c r="E16" s="173" t="s">
        <v>59</v>
      </c>
      <c r="F16" s="174">
        <f>'IR-1'!V30</f>
        <v>0</v>
      </c>
      <c r="G16" s="104"/>
      <c r="H16" s="138"/>
      <c r="L16" s="56"/>
      <c r="R16" s="495"/>
      <c r="S16" s="495"/>
      <c r="T16" s="495"/>
      <c r="U16" s="495"/>
      <c r="V16" s="495"/>
      <c r="W16" s="495"/>
      <c r="X16" s="495"/>
      <c r="Y16" s="495"/>
      <c r="Z16" s="495"/>
      <c r="AA16" s="495"/>
      <c r="AB16" s="495"/>
      <c r="AC16" s="495"/>
      <c r="AD16" s="495"/>
    </row>
    <row r="17" spans="1:30" ht="16.5" customHeight="1" thickTop="1" thickBot="1">
      <c r="A17" s="138"/>
      <c r="B17" s="104"/>
      <c r="C17" s="815" t="s">
        <v>237</v>
      </c>
      <c r="D17" s="605"/>
      <c r="E17" s="175" t="s">
        <v>52</v>
      </c>
      <c r="F17" s="59">
        <f>IF(F15-F16&lt;=0,0,F15-F16)</f>
        <v>0</v>
      </c>
      <c r="G17" s="104"/>
      <c r="H17" s="138"/>
      <c r="L17" s="56"/>
      <c r="R17" s="495"/>
      <c r="S17" s="495"/>
      <c r="T17" s="495"/>
      <c r="U17" s="495"/>
      <c r="V17" s="495"/>
      <c r="W17" s="495"/>
      <c r="X17" s="495"/>
      <c r="Y17" s="495"/>
      <c r="Z17" s="495"/>
      <c r="AA17" s="495"/>
      <c r="AB17" s="495"/>
      <c r="AC17" s="495"/>
      <c r="AD17" s="495"/>
    </row>
    <row r="18" spans="1:30" ht="16.5" customHeight="1" thickTop="1" thickBot="1">
      <c r="A18" s="138"/>
      <c r="B18" s="104"/>
      <c r="C18" s="812"/>
      <c r="D18" s="732"/>
      <c r="E18" s="179"/>
      <c r="F18" s="180"/>
      <c r="G18" s="104"/>
      <c r="H18" s="138"/>
      <c r="L18" s="56"/>
      <c r="R18" s="495"/>
      <c r="S18" s="495"/>
      <c r="T18" s="495"/>
      <c r="U18" s="495"/>
      <c r="V18" s="495"/>
      <c r="W18" s="495"/>
      <c r="X18" s="495"/>
      <c r="Y18" s="495"/>
      <c r="Z18" s="495"/>
      <c r="AA18" s="495"/>
      <c r="AB18" s="495"/>
      <c r="AC18" s="495"/>
      <c r="AD18" s="495"/>
    </row>
    <row r="19" spans="1:30" ht="7.5" customHeight="1" thickBot="1">
      <c r="A19" s="138"/>
      <c r="B19" s="104"/>
      <c r="C19" s="104"/>
      <c r="D19" s="104"/>
      <c r="E19" s="106"/>
      <c r="F19" s="107"/>
      <c r="G19" s="104"/>
      <c r="H19" s="138"/>
      <c r="J19" s="56" t="e">
        <f>+'Ingresos terceros'!#REF!</f>
        <v>#REF!</v>
      </c>
      <c r="L19" s="56"/>
      <c r="R19" s="495"/>
      <c r="S19" s="495"/>
      <c r="T19" s="495"/>
      <c r="U19" s="495"/>
      <c r="V19" s="495"/>
      <c r="W19" s="495"/>
      <c r="X19" s="495"/>
      <c r="Y19" s="495"/>
      <c r="Z19" s="495"/>
      <c r="AA19" s="495"/>
      <c r="AB19" s="495"/>
      <c r="AC19" s="495"/>
      <c r="AD19" s="495"/>
    </row>
    <row r="20" spans="1:30" ht="14.4">
      <c r="A20" s="138"/>
      <c r="B20" s="104"/>
      <c r="C20" s="816" t="s">
        <v>238</v>
      </c>
      <c r="D20" s="720"/>
      <c r="E20" s="720"/>
      <c r="F20" s="721"/>
      <c r="G20" s="104"/>
      <c r="H20" s="138"/>
      <c r="L20" s="56"/>
      <c r="R20" s="495"/>
      <c r="S20" s="495"/>
      <c r="T20" s="495"/>
      <c r="U20" s="495"/>
      <c r="V20" s="495"/>
      <c r="W20" s="495"/>
      <c r="X20" s="495"/>
      <c r="Y20" s="495"/>
      <c r="Z20" s="495"/>
      <c r="AA20" s="495"/>
      <c r="AB20" s="495"/>
      <c r="AC20" s="495"/>
      <c r="AD20" s="495"/>
    </row>
    <row r="21" spans="1:30" ht="15.75" customHeight="1">
      <c r="A21" s="138"/>
      <c r="B21" s="104"/>
      <c r="C21" s="813" t="s">
        <v>239</v>
      </c>
      <c r="D21" s="605"/>
      <c r="E21" s="181" t="s">
        <v>57</v>
      </c>
      <c r="F21" s="174">
        <f>IF(F17&gt;1000,F17*50%,0)</f>
        <v>0</v>
      </c>
      <c r="G21" s="104"/>
      <c r="H21" s="138"/>
      <c r="L21" s="56"/>
      <c r="R21" s="495"/>
      <c r="S21" s="495"/>
      <c r="T21" s="495"/>
      <c r="U21" s="495"/>
      <c r="V21" s="495"/>
      <c r="W21" s="495"/>
      <c r="X21" s="495"/>
      <c r="Y21" s="495"/>
      <c r="Z21" s="495"/>
      <c r="AA21" s="495"/>
      <c r="AB21" s="495"/>
      <c r="AC21" s="495"/>
      <c r="AD21" s="495"/>
    </row>
    <row r="22" spans="1:30" ht="15.75" customHeight="1">
      <c r="A22" s="138"/>
      <c r="B22" s="104"/>
      <c r="C22" s="813" t="s">
        <v>240</v>
      </c>
      <c r="D22" s="605"/>
      <c r="E22" s="181" t="s">
        <v>57</v>
      </c>
      <c r="F22" s="174">
        <f>IF(F17&gt;1000,F17*30%,0)</f>
        <v>0</v>
      </c>
      <c r="G22" s="104"/>
      <c r="H22" s="138"/>
      <c r="L22" s="56"/>
    </row>
    <row r="23" spans="1:30" ht="15.75" customHeight="1">
      <c r="A23" s="138"/>
      <c r="B23" s="104"/>
      <c r="C23" s="813" t="s">
        <v>241</v>
      </c>
      <c r="D23" s="605"/>
      <c r="E23" s="181" t="s">
        <v>57</v>
      </c>
      <c r="F23" s="174">
        <f>IF(F17&gt;1000,F17*20%,0)</f>
        <v>0</v>
      </c>
      <c r="G23" s="104"/>
      <c r="H23" s="138"/>
      <c r="L23" s="56"/>
    </row>
    <row r="24" spans="1:30" ht="15.75" customHeight="1">
      <c r="A24" s="138"/>
      <c r="B24" s="104"/>
      <c r="C24" s="814" t="s">
        <v>16</v>
      </c>
      <c r="D24" s="605"/>
      <c r="E24" s="181" t="s">
        <v>52</v>
      </c>
      <c r="F24" s="58">
        <f>SUM(F21:F23)</f>
        <v>0</v>
      </c>
      <c r="G24" s="104"/>
      <c r="H24" s="138"/>
      <c r="L24" s="56"/>
    </row>
    <row r="25" spans="1:30" ht="10.5" customHeight="1">
      <c r="A25" s="138"/>
      <c r="B25" s="104"/>
      <c r="C25" s="182"/>
      <c r="D25" s="183"/>
      <c r="E25" s="184"/>
      <c r="F25" s="185"/>
      <c r="G25" s="104"/>
      <c r="H25" s="138"/>
      <c r="L25" s="56"/>
    </row>
    <row r="26" spans="1:30" ht="15.75" customHeight="1">
      <c r="A26" s="138"/>
      <c r="B26" s="104"/>
      <c r="C26" s="104"/>
      <c r="D26" s="104"/>
      <c r="E26" s="106"/>
      <c r="F26" s="107"/>
      <c r="G26" s="104"/>
      <c r="H26" s="138"/>
      <c r="L26" s="56"/>
    </row>
    <row r="27" spans="1:30" ht="8.25" customHeight="1">
      <c r="A27" s="138"/>
      <c r="B27" s="138"/>
      <c r="C27" s="138"/>
      <c r="D27" s="138"/>
      <c r="E27" s="138"/>
      <c r="F27" s="138"/>
      <c r="G27" s="138"/>
      <c r="H27" s="138"/>
      <c r="L27" s="56"/>
    </row>
    <row r="28" spans="1:30" ht="15.75" hidden="1" customHeight="1">
      <c r="A28" s="104"/>
      <c r="B28" s="104"/>
      <c r="C28" s="104"/>
      <c r="D28" s="104"/>
      <c r="E28" s="106"/>
      <c r="F28" s="107"/>
      <c r="G28" s="104"/>
      <c r="H28" s="104"/>
      <c r="L28" s="56"/>
    </row>
    <row r="29" spans="1:30" ht="15.75" hidden="1" customHeight="1">
      <c r="A29" s="104"/>
      <c r="B29" s="104"/>
      <c r="C29" s="104"/>
      <c r="D29" s="104"/>
      <c r="E29" s="106"/>
      <c r="F29" s="107"/>
      <c r="G29" s="104"/>
      <c r="H29" s="104"/>
      <c r="L29" s="56"/>
    </row>
    <row r="30" spans="1:30" ht="15.75" hidden="1" customHeight="1">
      <c r="A30" s="104"/>
      <c r="B30" s="104"/>
      <c r="C30" s="104"/>
      <c r="D30" s="104"/>
      <c r="E30" s="106"/>
      <c r="F30" s="107"/>
      <c r="G30" s="104"/>
      <c r="H30" s="104"/>
      <c r="L30" s="56"/>
    </row>
    <row r="31" spans="1:30" ht="15.75" hidden="1" customHeight="1">
      <c r="A31" s="104"/>
      <c r="B31" s="104"/>
      <c r="C31" s="104"/>
      <c r="D31" s="104"/>
      <c r="E31" s="106"/>
      <c r="F31" s="107"/>
      <c r="G31" s="104"/>
      <c r="H31" s="104"/>
      <c r="L31" s="56"/>
    </row>
    <row r="32" spans="1:30" ht="15.75" hidden="1" customHeight="1">
      <c r="A32" s="104"/>
      <c r="B32" s="104"/>
      <c r="C32" s="104"/>
      <c r="D32" s="104"/>
      <c r="E32" s="106"/>
      <c r="F32" s="107"/>
      <c r="G32" s="104"/>
      <c r="H32" s="104"/>
      <c r="L32" s="56"/>
    </row>
    <row r="33" spans="1:12" ht="15.75" hidden="1" customHeight="1">
      <c r="A33" s="104"/>
      <c r="B33" s="104"/>
      <c r="C33" s="104"/>
      <c r="D33" s="104"/>
      <c r="E33" s="106"/>
      <c r="F33" s="107"/>
      <c r="G33" s="104"/>
      <c r="H33" s="104"/>
      <c r="L33" s="56"/>
    </row>
    <row r="34" spans="1:12" ht="15.75" hidden="1" customHeight="1">
      <c r="A34" s="104"/>
      <c r="B34" s="104"/>
      <c r="C34" s="104"/>
      <c r="D34" s="104"/>
      <c r="E34" s="106"/>
      <c r="F34" s="107"/>
      <c r="G34" s="104"/>
      <c r="H34" s="104"/>
      <c r="L34" s="56"/>
    </row>
    <row r="35" spans="1:12" ht="15.75" hidden="1" customHeight="1">
      <c r="A35" s="104"/>
      <c r="B35" s="104"/>
      <c r="C35" s="104"/>
      <c r="D35" s="104"/>
      <c r="E35" s="106"/>
      <c r="F35" s="107"/>
      <c r="G35" s="104"/>
      <c r="H35" s="104"/>
      <c r="L35" s="56"/>
    </row>
    <row r="36" spans="1:12" ht="15.75" hidden="1" customHeight="1">
      <c r="A36" s="104"/>
      <c r="B36" s="104"/>
      <c r="C36" s="104"/>
      <c r="D36" s="104"/>
      <c r="E36" s="106"/>
      <c r="F36" s="107"/>
      <c r="G36" s="104"/>
      <c r="H36" s="104"/>
      <c r="L36" s="56"/>
    </row>
    <row r="37" spans="1:12" ht="15.75" hidden="1" customHeight="1">
      <c r="A37" s="104"/>
      <c r="B37" s="104"/>
      <c r="C37" s="104"/>
      <c r="D37" s="104"/>
      <c r="E37" s="106"/>
      <c r="F37" s="107"/>
      <c r="G37" s="104"/>
      <c r="H37" s="104"/>
      <c r="L37" s="56"/>
    </row>
    <row r="38" spans="1:12" ht="15.75" hidden="1" customHeight="1">
      <c r="A38" s="104"/>
      <c r="B38" s="104"/>
      <c r="C38" s="104"/>
      <c r="D38" s="104"/>
      <c r="E38" s="106"/>
      <c r="F38" s="107"/>
      <c r="G38" s="104"/>
      <c r="H38" s="104"/>
      <c r="L38" s="56"/>
    </row>
    <row r="39" spans="1:12" ht="15.75" hidden="1" customHeight="1">
      <c r="A39" s="104"/>
      <c r="B39" s="104"/>
      <c r="C39" s="104"/>
      <c r="D39" s="104"/>
      <c r="E39" s="106"/>
      <c r="F39" s="107"/>
      <c r="G39" s="104"/>
      <c r="H39" s="104"/>
      <c r="L39" s="56"/>
    </row>
    <row r="40" spans="1:12" ht="15.75" hidden="1" customHeight="1">
      <c r="A40" s="104"/>
      <c r="B40" s="104"/>
      <c r="C40" s="104"/>
      <c r="D40" s="104"/>
      <c r="E40" s="106"/>
      <c r="F40" s="107"/>
      <c r="G40" s="104"/>
      <c r="H40" s="104"/>
      <c r="L40" s="56"/>
    </row>
    <row r="41" spans="1:12" ht="15.75" hidden="1" customHeight="1">
      <c r="A41" s="104"/>
      <c r="B41" s="104"/>
      <c r="C41" s="104"/>
      <c r="D41" s="104"/>
      <c r="E41" s="106"/>
      <c r="F41" s="107"/>
      <c r="G41" s="104"/>
      <c r="H41" s="104"/>
      <c r="L41" s="56"/>
    </row>
    <row r="42" spans="1:12" ht="15.75" hidden="1" customHeight="1">
      <c r="A42" s="104"/>
      <c r="B42" s="104"/>
      <c r="C42" s="104"/>
      <c r="D42" s="104"/>
      <c r="E42" s="106"/>
      <c r="F42" s="107"/>
      <c r="G42" s="104"/>
      <c r="H42" s="104"/>
      <c r="L42" s="56"/>
    </row>
    <row r="43" spans="1:12" ht="15.75" hidden="1" customHeight="1">
      <c r="A43" s="104"/>
      <c r="B43" s="104"/>
      <c r="C43" s="104"/>
      <c r="D43" s="104"/>
      <c r="E43" s="106"/>
      <c r="F43" s="107"/>
      <c r="G43" s="104"/>
      <c r="H43" s="104"/>
      <c r="L43" s="56"/>
    </row>
    <row r="44" spans="1:12" ht="15.75" hidden="1" customHeight="1">
      <c r="A44" s="104"/>
      <c r="B44" s="104"/>
      <c r="C44" s="104"/>
      <c r="D44" s="104"/>
      <c r="E44" s="106"/>
      <c r="F44" s="107"/>
      <c r="G44" s="104"/>
      <c r="H44" s="104"/>
      <c r="L44" s="56"/>
    </row>
    <row r="45" spans="1:12" ht="15.75" hidden="1" customHeight="1">
      <c r="A45" s="104"/>
      <c r="B45" s="104"/>
      <c r="C45" s="104"/>
      <c r="D45" s="104"/>
      <c r="E45" s="106"/>
      <c r="F45" s="107"/>
      <c r="G45" s="104"/>
      <c r="H45" s="104"/>
      <c r="L45" s="56"/>
    </row>
    <row r="46" spans="1:12" ht="15.75" hidden="1" customHeight="1">
      <c r="A46" s="104"/>
      <c r="B46" s="104"/>
      <c r="C46" s="104"/>
      <c r="D46" s="104"/>
      <c r="E46" s="106"/>
      <c r="F46" s="107"/>
      <c r="G46" s="104"/>
      <c r="H46" s="104"/>
      <c r="L46" s="56"/>
    </row>
    <row r="47" spans="1:12" ht="15.75" hidden="1" customHeight="1">
      <c r="A47" s="104"/>
      <c r="B47" s="104"/>
      <c r="C47" s="104"/>
      <c r="D47" s="104"/>
      <c r="E47" s="106"/>
      <c r="F47" s="107"/>
      <c r="G47" s="104"/>
      <c r="H47" s="104"/>
      <c r="L47" s="56"/>
    </row>
    <row r="48" spans="1:12" ht="15.75" hidden="1" customHeight="1">
      <c r="A48" s="104"/>
      <c r="B48" s="104"/>
      <c r="C48" s="104"/>
      <c r="D48" s="104"/>
      <c r="E48" s="106"/>
      <c r="F48" s="107"/>
      <c r="G48" s="104"/>
      <c r="H48" s="104"/>
      <c r="L48" s="56"/>
    </row>
    <row r="49" spans="1:12" ht="15.75" hidden="1" customHeight="1">
      <c r="A49" s="104"/>
      <c r="B49" s="104"/>
      <c r="C49" s="104"/>
      <c r="D49" s="104"/>
      <c r="E49" s="106"/>
      <c r="F49" s="107"/>
      <c r="G49" s="104"/>
      <c r="H49" s="104"/>
      <c r="L49" s="56"/>
    </row>
    <row r="50" spans="1:12" ht="15.75" hidden="1" customHeight="1">
      <c r="A50" s="104"/>
      <c r="B50" s="104"/>
      <c r="C50" s="104"/>
      <c r="D50" s="104"/>
      <c r="E50" s="106"/>
      <c r="F50" s="107"/>
      <c r="G50" s="104"/>
      <c r="H50" s="104"/>
      <c r="L50" s="56"/>
    </row>
    <row r="51" spans="1:12" ht="15.75" hidden="1" customHeight="1">
      <c r="A51" s="104"/>
      <c r="B51" s="104"/>
      <c r="C51" s="104"/>
      <c r="D51" s="104"/>
      <c r="E51" s="106"/>
      <c r="F51" s="107"/>
      <c r="G51" s="104"/>
      <c r="H51" s="104"/>
      <c r="L51" s="56"/>
    </row>
    <row r="52" spans="1:12" ht="15.75" hidden="1" customHeight="1">
      <c r="A52" s="104"/>
      <c r="B52" s="104"/>
      <c r="C52" s="104"/>
      <c r="D52" s="104"/>
      <c r="E52" s="106"/>
      <c r="F52" s="107"/>
      <c r="G52" s="104"/>
      <c r="H52" s="104"/>
      <c r="L52" s="56"/>
    </row>
    <row r="53" spans="1:12" ht="15.75" customHeight="1">
      <c r="A53" s="104"/>
      <c r="B53" s="104"/>
      <c r="C53" s="104"/>
      <c r="D53" s="104"/>
      <c r="E53" s="106"/>
      <c r="F53" s="107"/>
      <c r="G53" s="104"/>
      <c r="H53" s="104"/>
      <c r="L53" s="56"/>
    </row>
    <row r="54" spans="1:12" ht="15.75" customHeight="1">
      <c r="A54" s="104"/>
      <c r="B54" s="104"/>
      <c r="C54" s="104"/>
      <c r="D54" s="104"/>
      <c r="E54" s="106"/>
      <c r="F54" s="107"/>
      <c r="G54" s="104"/>
      <c r="H54" s="104"/>
      <c r="L54" s="56"/>
    </row>
    <row r="55" spans="1:12" ht="15.75" customHeight="1">
      <c r="A55" s="104"/>
      <c r="B55" s="104"/>
      <c r="C55" s="104"/>
      <c r="D55" s="104"/>
      <c r="E55" s="106"/>
      <c r="F55" s="107"/>
      <c r="G55" s="104"/>
      <c r="H55" s="104"/>
      <c r="L55" s="56"/>
    </row>
    <row r="56" spans="1:12" ht="15.75" customHeight="1">
      <c r="A56" s="104"/>
      <c r="B56" s="104"/>
      <c r="C56" s="104"/>
      <c r="D56" s="104"/>
      <c r="E56" s="106"/>
      <c r="F56" s="107"/>
      <c r="G56" s="104"/>
      <c r="H56" s="104"/>
      <c r="L56" s="56"/>
    </row>
    <row r="57" spans="1:12" ht="15.75" customHeight="1">
      <c r="A57" s="104"/>
      <c r="B57" s="104"/>
      <c r="C57" s="104"/>
      <c r="D57" s="104"/>
      <c r="E57" s="106"/>
      <c r="F57" s="107"/>
      <c r="G57" s="104"/>
      <c r="H57" s="104"/>
      <c r="L57" s="56"/>
    </row>
    <row r="58" spans="1:12" ht="15.75" customHeight="1">
      <c r="A58" s="104"/>
      <c r="B58" s="104"/>
      <c r="C58" s="104"/>
      <c r="D58" s="104"/>
      <c r="E58" s="106"/>
      <c r="F58" s="107"/>
      <c r="G58" s="104"/>
      <c r="H58" s="104"/>
      <c r="L58" s="56"/>
    </row>
    <row r="59" spans="1:12" ht="15.75" customHeight="1">
      <c r="A59" s="104"/>
      <c r="B59" s="104"/>
      <c r="C59" s="104"/>
      <c r="D59" s="104"/>
      <c r="E59" s="106"/>
      <c r="F59" s="107"/>
      <c r="G59" s="104"/>
      <c r="H59" s="104"/>
      <c r="L59" s="56"/>
    </row>
    <row r="60" spans="1:12" ht="15.75" customHeight="1">
      <c r="A60" s="104"/>
      <c r="B60" s="104"/>
      <c r="C60" s="104"/>
      <c r="D60" s="104"/>
      <c r="E60" s="106"/>
      <c r="F60" s="107"/>
      <c r="G60" s="104"/>
      <c r="H60" s="104"/>
      <c r="L60" s="56"/>
    </row>
    <row r="61" spans="1:12" ht="15.75" customHeight="1">
      <c r="A61" s="104"/>
      <c r="B61" s="104"/>
      <c r="C61" s="104"/>
      <c r="D61" s="104"/>
      <c r="E61" s="106"/>
      <c r="F61" s="107"/>
      <c r="G61" s="104"/>
      <c r="H61" s="104"/>
      <c r="L61" s="56"/>
    </row>
    <row r="62" spans="1:12" ht="15.75" customHeight="1">
      <c r="A62" s="104"/>
      <c r="B62" s="104"/>
      <c r="C62" s="104"/>
      <c r="D62" s="104"/>
      <c r="E62" s="106"/>
      <c r="F62" s="107"/>
      <c r="G62" s="104"/>
      <c r="H62" s="104"/>
      <c r="L62" s="56"/>
    </row>
    <row r="63" spans="1:12" ht="15.75" customHeight="1">
      <c r="A63" s="104"/>
      <c r="B63" s="104"/>
      <c r="C63" s="104"/>
      <c r="D63" s="104"/>
      <c r="E63" s="106"/>
      <c r="F63" s="107"/>
      <c r="G63" s="104"/>
      <c r="H63" s="104"/>
      <c r="L63" s="56"/>
    </row>
    <row r="64" spans="1:12" ht="15.75" customHeight="1">
      <c r="A64" s="104"/>
      <c r="B64" s="104"/>
      <c r="C64" s="104"/>
      <c r="D64" s="104"/>
      <c r="E64" s="106"/>
      <c r="F64" s="107"/>
      <c r="G64" s="104"/>
      <c r="H64" s="104"/>
      <c r="L64" s="56"/>
    </row>
    <row r="65" spans="1:12" ht="15.75" customHeight="1">
      <c r="A65" s="104"/>
      <c r="B65" s="104"/>
      <c r="C65" s="104"/>
      <c r="D65" s="104"/>
      <c r="E65" s="106"/>
      <c r="F65" s="107"/>
      <c r="G65" s="104"/>
      <c r="H65" s="104"/>
      <c r="L65" s="56"/>
    </row>
    <row r="66" spans="1:12" ht="15.75" customHeight="1">
      <c r="A66" s="104"/>
      <c r="B66" s="104"/>
      <c r="C66" s="104"/>
      <c r="D66" s="104"/>
      <c r="E66" s="106"/>
      <c r="F66" s="107"/>
      <c r="G66" s="104"/>
      <c r="H66" s="104"/>
      <c r="L66" s="56"/>
    </row>
    <row r="67" spans="1:12" ht="15.75" customHeight="1">
      <c r="A67" s="104"/>
      <c r="B67" s="104"/>
      <c r="C67" s="104"/>
      <c r="D67" s="104"/>
      <c r="E67" s="106"/>
      <c r="F67" s="107"/>
      <c r="G67" s="104"/>
      <c r="H67" s="104"/>
      <c r="L67" s="56"/>
    </row>
    <row r="68" spans="1:12" ht="15.75" customHeight="1">
      <c r="A68" s="104"/>
      <c r="B68" s="104"/>
      <c r="C68" s="104"/>
      <c r="D68" s="104"/>
      <c r="E68" s="106"/>
      <c r="F68" s="107"/>
      <c r="G68" s="104"/>
      <c r="H68" s="104"/>
      <c r="L68" s="56"/>
    </row>
    <row r="69" spans="1:12" ht="15.75" customHeight="1">
      <c r="A69" s="104"/>
      <c r="B69" s="104"/>
      <c r="C69" s="104"/>
      <c r="D69" s="104"/>
      <c r="E69" s="106"/>
      <c r="F69" s="107"/>
      <c r="G69" s="104"/>
      <c r="H69" s="104"/>
      <c r="L69" s="56"/>
    </row>
    <row r="70" spans="1:12" ht="15.75" customHeight="1">
      <c r="A70" s="104"/>
      <c r="B70" s="104"/>
      <c r="C70" s="104"/>
      <c r="D70" s="104"/>
      <c r="E70" s="106"/>
      <c r="F70" s="107"/>
      <c r="G70" s="104"/>
      <c r="H70" s="104"/>
      <c r="L70" s="56"/>
    </row>
    <row r="71" spans="1:12" ht="15.75" customHeight="1">
      <c r="A71" s="104"/>
      <c r="B71" s="104"/>
      <c r="C71" s="104"/>
      <c r="D71" s="104"/>
      <c r="E71" s="106"/>
      <c r="F71" s="107"/>
      <c r="G71" s="104"/>
      <c r="H71" s="104"/>
      <c r="L71" s="56"/>
    </row>
    <row r="72" spans="1:12" ht="15.75" customHeight="1">
      <c r="A72" s="104"/>
      <c r="B72" s="104"/>
      <c r="C72" s="104"/>
      <c r="D72" s="104"/>
      <c r="E72" s="106"/>
      <c r="F72" s="107"/>
      <c r="G72" s="104"/>
      <c r="H72" s="104"/>
      <c r="L72" s="56"/>
    </row>
    <row r="73" spans="1:12" ht="15.75" customHeight="1">
      <c r="A73" s="104"/>
      <c r="B73" s="104"/>
      <c r="C73" s="104"/>
      <c r="D73" s="104"/>
      <c r="E73" s="106"/>
      <c r="F73" s="107"/>
      <c r="G73" s="104"/>
      <c r="H73" s="104"/>
      <c r="L73" s="56"/>
    </row>
    <row r="74" spans="1:12" ht="15.75" customHeight="1">
      <c r="A74" s="104"/>
      <c r="B74" s="104"/>
      <c r="C74" s="104"/>
      <c r="D74" s="104"/>
      <c r="E74" s="106"/>
      <c r="F74" s="107"/>
      <c r="G74" s="104"/>
      <c r="H74" s="104"/>
      <c r="L74" s="56"/>
    </row>
    <row r="75" spans="1:12" ht="15.75" customHeight="1">
      <c r="A75" s="104"/>
      <c r="B75" s="104"/>
      <c r="C75" s="104"/>
      <c r="D75" s="104"/>
      <c r="E75" s="106"/>
      <c r="F75" s="107"/>
      <c r="G75" s="104"/>
      <c r="H75" s="104"/>
      <c r="L75" s="56"/>
    </row>
    <row r="76" spans="1:12" ht="15.75" customHeight="1">
      <c r="A76" s="104"/>
      <c r="B76" s="104"/>
      <c r="C76" s="104"/>
      <c r="D76" s="104"/>
      <c r="E76" s="106"/>
      <c r="F76" s="107"/>
      <c r="G76" s="104"/>
      <c r="H76" s="104"/>
      <c r="L76" s="56"/>
    </row>
    <row r="77" spans="1:12" ht="15.75" customHeight="1">
      <c r="A77" s="104"/>
      <c r="B77" s="104"/>
      <c r="C77" s="104"/>
      <c r="D77" s="104"/>
      <c r="E77" s="106"/>
      <c r="F77" s="107"/>
      <c r="G77" s="104"/>
      <c r="H77" s="104"/>
      <c r="L77" s="56"/>
    </row>
    <row r="78" spans="1:12" ht="15.75" customHeight="1">
      <c r="A78" s="104"/>
      <c r="B78" s="104"/>
      <c r="C78" s="104"/>
      <c r="D78" s="104"/>
      <c r="E78" s="106"/>
      <c r="F78" s="107"/>
      <c r="G78" s="104"/>
      <c r="H78" s="104"/>
      <c r="L78" s="56"/>
    </row>
    <row r="79" spans="1:12" ht="15.75" customHeight="1">
      <c r="A79" s="104"/>
      <c r="B79" s="104"/>
      <c r="C79" s="104"/>
      <c r="D79" s="104"/>
      <c r="E79" s="106"/>
      <c r="F79" s="107"/>
      <c r="G79" s="104"/>
      <c r="H79" s="104"/>
      <c r="L79" s="56"/>
    </row>
    <row r="80" spans="1:12" ht="15.75" customHeight="1">
      <c r="A80" s="104"/>
      <c r="B80" s="104"/>
      <c r="C80" s="104"/>
      <c r="D80" s="104"/>
      <c r="E80" s="106"/>
      <c r="F80" s="107"/>
      <c r="G80" s="104"/>
      <c r="H80" s="104"/>
      <c r="L80" s="56"/>
    </row>
    <row r="81" spans="1:12" ht="15.75" customHeight="1">
      <c r="A81" s="104"/>
      <c r="B81" s="104"/>
      <c r="C81" s="104"/>
      <c r="D81" s="104"/>
      <c r="E81" s="106"/>
      <c r="F81" s="107"/>
      <c r="G81" s="104"/>
      <c r="H81" s="104"/>
      <c r="L81" s="56"/>
    </row>
    <row r="82" spans="1:12" ht="15.75" customHeight="1">
      <c r="A82" s="104"/>
      <c r="B82" s="104"/>
      <c r="C82" s="104"/>
      <c r="D82" s="104"/>
      <c r="E82" s="106"/>
      <c r="F82" s="107"/>
      <c r="G82" s="104"/>
      <c r="H82" s="104"/>
      <c r="L82" s="56"/>
    </row>
    <row r="83" spans="1:12" ht="15.75" customHeight="1">
      <c r="A83" s="104"/>
      <c r="B83" s="104"/>
      <c r="C83" s="104"/>
      <c r="D83" s="104"/>
      <c r="E83" s="106"/>
      <c r="F83" s="107"/>
      <c r="G83" s="104"/>
      <c r="H83" s="104"/>
      <c r="L83" s="56"/>
    </row>
    <row r="84" spans="1:12" ht="15.75" customHeight="1">
      <c r="A84" s="104"/>
      <c r="B84" s="104"/>
      <c r="C84" s="104"/>
      <c r="D84" s="104"/>
      <c r="E84" s="106"/>
      <c r="F84" s="107"/>
      <c r="G84" s="104"/>
      <c r="H84" s="104"/>
      <c r="L84" s="56"/>
    </row>
    <row r="85" spans="1:12" ht="15.75" customHeight="1">
      <c r="A85" s="104"/>
      <c r="B85" s="104"/>
      <c r="C85" s="104"/>
      <c r="D85" s="104"/>
      <c r="E85" s="106"/>
      <c r="F85" s="107"/>
      <c r="G85" s="104"/>
      <c r="H85" s="104"/>
      <c r="L85" s="56"/>
    </row>
    <row r="86" spans="1:12" ht="15.75" customHeight="1">
      <c r="A86" s="104"/>
      <c r="B86" s="104"/>
      <c r="C86" s="104"/>
      <c r="D86" s="104"/>
      <c r="E86" s="106"/>
      <c r="F86" s="107"/>
      <c r="G86" s="104"/>
      <c r="H86" s="104"/>
      <c r="L86" s="56"/>
    </row>
    <row r="87" spans="1:12" ht="15.75" customHeight="1">
      <c r="A87" s="104"/>
      <c r="B87" s="104"/>
      <c r="C87" s="104"/>
      <c r="D87" s="104"/>
      <c r="E87" s="106"/>
      <c r="F87" s="107"/>
      <c r="G87" s="104"/>
      <c r="H87" s="104"/>
      <c r="L87" s="56"/>
    </row>
    <row r="88" spans="1:12" ht="15.75" customHeight="1">
      <c r="A88" s="104"/>
      <c r="B88" s="104"/>
      <c r="C88" s="104"/>
      <c r="D88" s="104"/>
      <c r="E88" s="106"/>
      <c r="F88" s="107"/>
      <c r="G88" s="104"/>
      <c r="H88" s="104"/>
      <c r="L88" s="56"/>
    </row>
    <row r="89" spans="1:12" ht="15.75" customHeight="1">
      <c r="A89" s="104"/>
      <c r="B89" s="104"/>
      <c r="C89" s="104"/>
      <c r="D89" s="104"/>
      <c r="E89" s="106"/>
      <c r="F89" s="107"/>
      <c r="G89" s="104"/>
      <c r="H89" s="104"/>
      <c r="L89" s="56"/>
    </row>
    <row r="90" spans="1:12" ht="15.75" customHeight="1">
      <c r="A90" s="104"/>
      <c r="B90" s="104"/>
      <c r="C90" s="104"/>
      <c r="D90" s="104"/>
      <c r="E90" s="106"/>
      <c r="F90" s="107"/>
      <c r="G90" s="104"/>
      <c r="H90" s="104"/>
      <c r="L90" s="56"/>
    </row>
    <row r="91" spans="1:12" ht="15.75" customHeight="1">
      <c r="A91" s="104"/>
      <c r="B91" s="104"/>
      <c r="C91" s="104"/>
      <c r="D91" s="104"/>
      <c r="E91" s="106"/>
      <c r="F91" s="107"/>
      <c r="G91" s="104"/>
      <c r="H91" s="104"/>
      <c r="L91" s="56"/>
    </row>
    <row r="92" spans="1:12" ht="15.75" customHeight="1">
      <c r="A92" s="104"/>
      <c r="B92" s="104"/>
      <c r="C92" s="104"/>
      <c r="D92" s="104"/>
      <c r="E92" s="106"/>
      <c r="F92" s="107"/>
      <c r="G92" s="104"/>
      <c r="H92" s="104"/>
      <c r="L92" s="56"/>
    </row>
    <row r="93" spans="1:12" ht="15.75" customHeight="1">
      <c r="A93" s="104"/>
      <c r="B93" s="104"/>
      <c r="C93" s="104"/>
      <c r="D93" s="104"/>
      <c r="E93" s="106"/>
      <c r="F93" s="107"/>
      <c r="G93" s="104"/>
      <c r="H93" s="104"/>
      <c r="L93" s="56"/>
    </row>
    <row r="94" spans="1:12" ht="15.75" customHeight="1">
      <c r="A94" s="104"/>
      <c r="B94" s="104"/>
      <c r="C94" s="104"/>
      <c r="D94" s="104"/>
      <c r="E94" s="106"/>
      <c r="F94" s="107"/>
      <c r="G94" s="104"/>
      <c r="H94" s="104"/>
      <c r="L94" s="56"/>
    </row>
    <row r="95" spans="1:12" ht="15.75" customHeight="1">
      <c r="A95" s="104"/>
      <c r="B95" s="104"/>
      <c r="C95" s="104"/>
      <c r="D95" s="104"/>
      <c r="E95" s="106"/>
      <c r="F95" s="107"/>
      <c r="G95" s="104"/>
      <c r="H95" s="104"/>
      <c r="L95" s="56"/>
    </row>
    <row r="96" spans="1:12" ht="15.75" customHeight="1">
      <c r="A96" s="104"/>
      <c r="B96" s="104"/>
      <c r="C96" s="104"/>
      <c r="D96" s="104"/>
      <c r="E96" s="106"/>
      <c r="F96" s="107"/>
      <c r="G96" s="104"/>
      <c r="H96" s="104"/>
      <c r="L96" s="56"/>
    </row>
    <row r="97" spans="1:12" ht="15.75" customHeight="1">
      <c r="A97" s="104"/>
      <c r="B97" s="104"/>
      <c r="C97" s="104"/>
      <c r="D97" s="104"/>
      <c r="E97" s="106"/>
      <c r="F97" s="107"/>
      <c r="G97" s="104"/>
      <c r="H97" s="104"/>
      <c r="L97" s="56"/>
    </row>
    <row r="98" spans="1:12" ht="15.75" customHeight="1">
      <c r="A98" s="104"/>
      <c r="B98" s="104"/>
      <c r="C98" s="104"/>
      <c r="D98" s="104"/>
      <c r="E98" s="106"/>
      <c r="F98" s="107"/>
      <c r="G98" s="104"/>
      <c r="H98" s="104"/>
      <c r="L98" s="56"/>
    </row>
    <row r="99" spans="1:12" ht="15.75" customHeight="1">
      <c r="A99" s="104"/>
      <c r="B99" s="104"/>
      <c r="C99" s="104"/>
      <c r="D99" s="104"/>
      <c r="E99" s="106"/>
      <c r="F99" s="107"/>
      <c r="G99" s="104"/>
      <c r="H99" s="104"/>
      <c r="L99" s="56"/>
    </row>
    <row r="100" spans="1:12" ht="15.75" customHeight="1">
      <c r="A100" s="104"/>
      <c r="B100" s="104"/>
      <c r="C100" s="104"/>
      <c r="D100" s="104"/>
      <c r="E100" s="106"/>
      <c r="F100" s="107"/>
      <c r="G100" s="104"/>
      <c r="H100" s="104"/>
      <c r="L100" s="56"/>
    </row>
    <row r="101" spans="1:12" ht="15.75" customHeight="1">
      <c r="A101" s="104"/>
      <c r="B101" s="104"/>
      <c r="C101" s="104"/>
      <c r="D101" s="104"/>
      <c r="E101" s="106"/>
      <c r="F101" s="107"/>
      <c r="G101" s="104"/>
      <c r="H101" s="104"/>
      <c r="L101" s="56"/>
    </row>
    <row r="102" spans="1:12" ht="15.75" customHeight="1">
      <c r="A102" s="104"/>
      <c r="B102" s="104"/>
      <c r="C102" s="104"/>
      <c r="D102" s="104"/>
      <c r="E102" s="106"/>
      <c r="F102" s="107"/>
      <c r="G102" s="104"/>
      <c r="H102" s="104"/>
      <c r="L102" s="56"/>
    </row>
    <row r="103" spans="1:12" ht="15.75" customHeight="1">
      <c r="A103" s="104"/>
      <c r="B103" s="104"/>
      <c r="C103" s="104"/>
      <c r="D103" s="104"/>
      <c r="E103" s="106"/>
      <c r="F103" s="107"/>
      <c r="G103" s="104"/>
      <c r="H103" s="104"/>
      <c r="L103" s="56"/>
    </row>
    <row r="104" spans="1:12" ht="15.75" customHeight="1">
      <c r="A104" s="104"/>
      <c r="B104" s="104"/>
      <c r="C104" s="104"/>
      <c r="D104" s="104"/>
      <c r="E104" s="106"/>
      <c r="F104" s="107"/>
      <c r="G104" s="104"/>
      <c r="H104" s="104"/>
      <c r="L104" s="56"/>
    </row>
    <row r="105" spans="1:12" ht="15.75" customHeight="1">
      <c r="A105" s="104"/>
      <c r="B105" s="104"/>
      <c r="C105" s="104"/>
      <c r="D105" s="104"/>
      <c r="E105" s="106"/>
      <c r="F105" s="107"/>
      <c r="G105" s="104"/>
      <c r="H105" s="104"/>
      <c r="L105" s="56"/>
    </row>
    <row r="106" spans="1:12" ht="15.75" customHeight="1">
      <c r="A106" s="104"/>
      <c r="B106" s="104"/>
      <c r="C106" s="104"/>
      <c r="D106" s="104"/>
      <c r="E106" s="106"/>
      <c r="F106" s="107"/>
      <c r="G106" s="104"/>
      <c r="H106" s="104"/>
      <c r="L106" s="56"/>
    </row>
    <row r="107" spans="1:12" ht="15.75" customHeight="1">
      <c r="A107" s="104"/>
      <c r="B107" s="104"/>
      <c r="C107" s="104"/>
      <c r="D107" s="104"/>
      <c r="E107" s="106"/>
      <c r="F107" s="107"/>
      <c r="G107" s="104"/>
      <c r="H107" s="104"/>
      <c r="L107" s="56"/>
    </row>
    <row r="108" spans="1:12" ht="15.75" customHeight="1">
      <c r="A108" s="104"/>
      <c r="B108" s="104"/>
      <c r="C108" s="104"/>
      <c r="D108" s="104"/>
      <c r="E108" s="106"/>
      <c r="F108" s="107"/>
      <c r="G108" s="104"/>
      <c r="H108" s="104"/>
      <c r="L108" s="56"/>
    </row>
    <row r="109" spans="1:12" ht="15.75" customHeight="1">
      <c r="A109" s="104"/>
      <c r="B109" s="104"/>
      <c r="C109" s="104"/>
      <c r="D109" s="104"/>
      <c r="E109" s="106"/>
      <c r="F109" s="107"/>
      <c r="G109" s="104"/>
      <c r="H109" s="104"/>
      <c r="L109" s="56"/>
    </row>
    <row r="110" spans="1:12" ht="15.75" customHeight="1">
      <c r="A110" s="104"/>
      <c r="B110" s="104"/>
      <c r="C110" s="104"/>
      <c r="D110" s="104"/>
      <c r="E110" s="106"/>
      <c r="F110" s="107"/>
      <c r="G110" s="104"/>
      <c r="H110" s="104"/>
      <c r="L110" s="56"/>
    </row>
    <row r="111" spans="1:12" ht="15.75" customHeight="1">
      <c r="A111" s="104"/>
      <c r="B111" s="104"/>
      <c r="C111" s="104"/>
      <c r="D111" s="104"/>
      <c r="E111" s="106"/>
      <c r="F111" s="107"/>
      <c r="G111" s="104"/>
      <c r="H111" s="104"/>
      <c r="L111" s="56"/>
    </row>
    <row r="112" spans="1:12" ht="15.75" customHeight="1">
      <c r="A112" s="104"/>
      <c r="B112" s="104"/>
      <c r="C112" s="104"/>
      <c r="D112" s="104"/>
      <c r="E112" s="106"/>
      <c r="F112" s="107"/>
      <c r="G112" s="104"/>
      <c r="H112" s="104"/>
      <c r="L112" s="56"/>
    </row>
    <row r="113" spans="1:12" ht="15.75" customHeight="1">
      <c r="A113" s="104"/>
      <c r="B113" s="104"/>
      <c r="C113" s="104"/>
      <c r="D113" s="104"/>
      <c r="E113" s="106"/>
      <c r="F113" s="107"/>
      <c r="G113" s="104"/>
      <c r="H113" s="104"/>
      <c r="L113" s="56"/>
    </row>
    <row r="114" spans="1:12" ht="15.75" customHeight="1">
      <c r="A114" s="104"/>
      <c r="B114" s="104"/>
      <c r="C114" s="104"/>
      <c r="D114" s="104"/>
      <c r="E114" s="106"/>
      <c r="F114" s="107"/>
      <c r="G114" s="104"/>
      <c r="H114" s="104"/>
      <c r="L114" s="56"/>
    </row>
    <row r="115" spans="1:12" ht="15.75" customHeight="1">
      <c r="A115" s="104"/>
      <c r="B115" s="104"/>
      <c r="C115" s="104"/>
      <c r="D115" s="104"/>
      <c r="E115" s="106"/>
      <c r="F115" s="107"/>
      <c r="G115" s="104"/>
      <c r="H115" s="104"/>
      <c r="L115" s="56"/>
    </row>
    <row r="116" spans="1:12" ht="15.75" customHeight="1">
      <c r="A116" s="104"/>
      <c r="B116" s="104"/>
      <c r="C116" s="104"/>
      <c r="D116" s="104"/>
      <c r="E116" s="106"/>
      <c r="F116" s="107"/>
      <c r="G116" s="104"/>
      <c r="H116" s="104"/>
      <c r="L116" s="56"/>
    </row>
    <row r="117" spans="1:12" ht="15.75" customHeight="1">
      <c r="A117" s="104"/>
      <c r="B117" s="104"/>
      <c r="C117" s="104"/>
      <c r="D117" s="104"/>
      <c r="E117" s="106"/>
      <c r="F117" s="107"/>
      <c r="G117" s="104"/>
      <c r="H117" s="104"/>
      <c r="L117" s="56"/>
    </row>
    <row r="118" spans="1:12" ht="15.75" customHeight="1">
      <c r="A118" s="104"/>
      <c r="B118" s="104"/>
      <c r="C118" s="104"/>
      <c r="D118" s="104"/>
      <c r="E118" s="106"/>
      <c r="F118" s="107"/>
      <c r="G118" s="104"/>
      <c r="H118" s="104"/>
      <c r="L118" s="56"/>
    </row>
    <row r="119" spans="1:12" ht="15.75" customHeight="1">
      <c r="A119" s="104"/>
      <c r="B119" s="104"/>
      <c r="C119" s="104"/>
      <c r="D119" s="104"/>
      <c r="E119" s="106"/>
      <c r="F119" s="107"/>
      <c r="G119" s="104"/>
      <c r="H119" s="104"/>
      <c r="L119" s="56"/>
    </row>
    <row r="120" spans="1:12" ht="15.75" customHeight="1">
      <c r="A120" s="104"/>
      <c r="B120" s="104"/>
      <c r="C120" s="104"/>
      <c r="D120" s="104"/>
      <c r="E120" s="106"/>
      <c r="F120" s="107"/>
      <c r="G120" s="104"/>
      <c r="H120" s="104"/>
      <c r="L120" s="56"/>
    </row>
    <row r="121" spans="1:12" ht="15.75" customHeight="1">
      <c r="A121" s="104"/>
      <c r="B121" s="104"/>
      <c r="C121" s="104"/>
      <c r="D121" s="104"/>
      <c r="E121" s="106"/>
      <c r="F121" s="107"/>
      <c r="G121" s="104"/>
      <c r="H121" s="104"/>
      <c r="L121" s="56"/>
    </row>
    <row r="122" spans="1:12" ht="15.75" customHeight="1">
      <c r="A122" s="104"/>
      <c r="B122" s="104"/>
      <c r="C122" s="104"/>
      <c r="D122" s="104"/>
      <c r="E122" s="106"/>
      <c r="F122" s="107"/>
      <c r="G122" s="104"/>
      <c r="H122" s="104"/>
      <c r="L122" s="56"/>
    </row>
    <row r="123" spans="1:12" ht="15.75" customHeight="1">
      <c r="A123" s="104"/>
      <c r="B123" s="104"/>
      <c r="C123" s="104"/>
      <c r="D123" s="104"/>
      <c r="E123" s="106"/>
      <c r="F123" s="107"/>
      <c r="G123" s="104"/>
      <c r="H123" s="104"/>
      <c r="L123" s="56"/>
    </row>
    <row r="124" spans="1:12" ht="15.75" customHeight="1">
      <c r="A124" s="104"/>
      <c r="B124" s="104"/>
      <c r="C124" s="104"/>
      <c r="D124" s="104"/>
      <c r="E124" s="106"/>
      <c r="F124" s="107"/>
      <c r="G124" s="104"/>
      <c r="H124" s="104"/>
      <c r="L124" s="56"/>
    </row>
    <row r="125" spans="1:12" ht="15.75" customHeight="1">
      <c r="A125" s="104"/>
      <c r="B125" s="104"/>
      <c r="C125" s="104"/>
      <c r="D125" s="104"/>
      <c r="E125" s="106"/>
      <c r="F125" s="107"/>
      <c r="G125" s="104"/>
      <c r="H125" s="104"/>
      <c r="L125" s="56"/>
    </row>
    <row r="126" spans="1:12" ht="15.75" customHeight="1">
      <c r="A126" s="104"/>
      <c r="B126" s="104"/>
      <c r="C126" s="104"/>
      <c r="D126" s="104"/>
      <c r="E126" s="106"/>
      <c r="F126" s="107"/>
      <c r="G126" s="104"/>
      <c r="H126" s="104"/>
      <c r="L126" s="56"/>
    </row>
    <row r="127" spans="1:12" ht="15.75" customHeight="1">
      <c r="A127" s="104"/>
      <c r="B127" s="104"/>
      <c r="C127" s="104"/>
      <c r="D127" s="104"/>
      <c r="E127" s="106"/>
      <c r="F127" s="107"/>
      <c r="G127" s="104"/>
      <c r="H127" s="104"/>
      <c r="L127" s="56"/>
    </row>
    <row r="128" spans="1:12" ht="15.75" customHeight="1">
      <c r="A128" s="104"/>
      <c r="B128" s="104"/>
      <c r="C128" s="104"/>
      <c r="D128" s="104"/>
      <c r="E128" s="106"/>
      <c r="F128" s="107"/>
      <c r="G128" s="104"/>
      <c r="H128" s="104"/>
      <c r="L128" s="56"/>
    </row>
    <row r="129" spans="1:12" ht="15.75" customHeight="1">
      <c r="A129" s="104"/>
      <c r="B129" s="104"/>
      <c r="C129" s="104"/>
      <c r="D129" s="104"/>
      <c r="E129" s="106"/>
      <c r="F129" s="107"/>
      <c r="G129" s="104"/>
      <c r="H129" s="104"/>
      <c r="L129" s="56"/>
    </row>
    <row r="130" spans="1:12" ht="15.75" customHeight="1">
      <c r="A130" s="104"/>
      <c r="B130" s="104"/>
      <c r="C130" s="104"/>
      <c r="D130" s="104"/>
      <c r="E130" s="106"/>
      <c r="F130" s="107"/>
      <c r="G130" s="104"/>
      <c r="H130" s="104"/>
      <c r="L130" s="56"/>
    </row>
    <row r="131" spans="1:12" ht="15.75" customHeight="1">
      <c r="A131" s="104"/>
      <c r="B131" s="104"/>
      <c r="C131" s="104"/>
      <c r="D131" s="104"/>
      <c r="E131" s="106"/>
      <c r="F131" s="107"/>
      <c r="G131" s="104"/>
      <c r="H131" s="104"/>
      <c r="L131" s="56"/>
    </row>
    <row r="132" spans="1:12" ht="15.75" customHeight="1">
      <c r="A132" s="104"/>
      <c r="B132" s="104"/>
      <c r="C132" s="104"/>
      <c r="D132" s="104"/>
      <c r="E132" s="106"/>
      <c r="F132" s="107"/>
      <c r="G132" s="104"/>
      <c r="H132" s="104"/>
      <c r="L132" s="56"/>
    </row>
    <row r="133" spans="1:12" ht="15.75" customHeight="1">
      <c r="A133" s="104"/>
      <c r="B133" s="104"/>
      <c r="C133" s="104"/>
      <c r="D133" s="104"/>
      <c r="E133" s="106"/>
      <c r="F133" s="107"/>
      <c r="G133" s="104"/>
      <c r="H133" s="104"/>
      <c r="L133" s="56"/>
    </row>
    <row r="134" spans="1:12" ht="15.75" customHeight="1">
      <c r="A134" s="104"/>
      <c r="B134" s="104"/>
      <c r="C134" s="104"/>
      <c r="D134" s="104"/>
      <c r="E134" s="106"/>
      <c r="F134" s="107"/>
      <c r="G134" s="104"/>
      <c r="H134" s="104"/>
      <c r="L134" s="56"/>
    </row>
    <row r="135" spans="1:12" ht="15.75" customHeight="1">
      <c r="A135" s="104"/>
      <c r="B135" s="104"/>
      <c r="C135" s="104"/>
      <c r="D135" s="104"/>
      <c r="E135" s="106"/>
      <c r="F135" s="107"/>
      <c r="G135" s="104"/>
      <c r="H135" s="104"/>
      <c r="L135" s="56"/>
    </row>
    <row r="136" spans="1:12" ht="15.75" customHeight="1">
      <c r="A136" s="104"/>
      <c r="B136" s="104"/>
      <c r="C136" s="104"/>
      <c r="D136" s="104"/>
      <c r="E136" s="106"/>
      <c r="F136" s="107"/>
      <c r="G136" s="104"/>
      <c r="H136" s="104"/>
      <c r="L136" s="56"/>
    </row>
    <row r="137" spans="1:12" ht="15.75" customHeight="1">
      <c r="A137" s="104"/>
      <c r="B137" s="104"/>
      <c r="C137" s="104"/>
      <c r="D137" s="104"/>
      <c r="E137" s="106"/>
      <c r="F137" s="107"/>
      <c r="G137" s="104"/>
      <c r="H137" s="104"/>
      <c r="L137" s="56"/>
    </row>
    <row r="138" spans="1:12" ht="15.75" customHeight="1">
      <c r="A138" s="104"/>
      <c r="B138" s="104"/>
      <c r="C138" s="104"/>
      <c r="D138" s="104"/>
      <c r="E138" s="106"/>
      <c r="F138" s="107"/>
      <c r="G138" s="104"/>
      <c r="H138" s="104"/>
      <c r="L138" s="56"/>
    </row>
    <row r="139" spans="1:12" ht="15.75" customHeight="1">
      <c r="A139" s="104"/>
      <c r="B139" s="104"/>
      <c r="C139" s="104"/>
      <c r="D139" s="104"/>
      <c r="E139" s="106"/>
      <c r="F139" s="107"/>
      <c r="G139" s="104"/>
      <c r="H139" s="104"/>
      <c r="L139" s="56"/>
    </row>
    <row r="140" spans="1:12" ht="15.75" customHeight="1">
      <c r="A140" s="104"/>
      <c r="B140" s="104"/>
      <c r="C140" s="104"/>
      <c r="D140" s="104"/>
      <c r="E140" s="106"/>
      <c r="F140" s="107"/>
      <c r="G140" s="104"/>
      <c r="H140" s="104"/>
      <c r="L140" s="56"/>
    </row>
    <row r="141" spans="1:12" ht="15.75" customHeight="1">
      <c r="A141" s="104"/>
      <c r="B141" s="104"/>
      <c r="C141" s="104"/>
      <c r="D141" s="104"/>
      <c r="E141" s="106"/>
      <c r="F141" s="107"/>
      <c r="G141" s="104"/>
      <c r="H141" s="104"/>
      <c r="L141" s="56"/>
    </row>
    <row r="142" spans="1:12" ht="15.75" customHeight="1">
      <c r="A142" s="104"/>
      <c r="B142" s="104"/>
      <c r="C142" s="104"/>
      <c r="D142" s="104"/>
      <c r="E142" s="106"/>
      <c r="F142" s="107"/>
      <c r="G142" s="104"/>
      <c r="H142" s="104"/>
      <c r="L142" s="56"/>
    </row>
    <row r="143" spans="1:12" ht="15.75" customHeight="1">
      <c r="A143" s="104"/>
      <c r="B143" s="104"/>
      <c r="C143" s="104"/>
      <c r="D143" s="104"/>
      <c r="E143" s="106"/>
      <c r="F143" s="107"/>
      <c r="G143" s="104"/>
      <c r="H143" s="104"/>
      <c r="L143" s="56"/>
    </row>
    <row r="144" spans="1:12" ht="15.75" customHeight="1">
      <c r="A144" s="104"/>
      <c r="B144" s="104"/>
      <c r="C144" s="104"/>
      <c r="D144" s="104"/>
      <c r="E144" s="106"/>
      <c r="F144" s="107"/>
      <c r="G144" s="104"/>
      <c r="H144" s="104"/>
      <c r="L144" s="56"/>
    </row>
    <row r="145" spans="1:12" ht="15.75" customHeight="1">
      <c r="A145" s="104"/>
      <c r="B145" s="104"/>
      <c r="C145" s="104"/>
      <c r="D145" s="104"/>
      <c r="E145" s="106"/>
      <c r="F145" s="107"/>
      <c r="G145" s="104"/>
      <c r="H145" s="104"/>
      <c r="L145" s="56"/>
    </row>
    <row r="146" spans="1:12" ht="15.75" customHeight="1">
      <c r="A146" s="104"/>
      <c r="B146" s="104"/>
      <c r="C146" s="104"/>
      <c r="D146" s="104"/>
      <c r="E146" s="106"/>
      <c r="F146" s="107"/>
      <c r="G146" s="104"/>
      <c r="H146" s="104"/>
      <c r="L146" s="56"/>
    </row>
    <row r="147" spans="1:12" ht="15.75" customHeight="1">
      <c r="A147" s="104"/>
      <c r="B147" s="104"/>
      <c r="C147" s="104"/>
      <c r="D147" s="104"/>
      <c r="E147" s="106"/>
      <c r="F147" s="107"/>
      <c r="G147" s="104"/>
      <c r="H147" s="104"/>
      <c r="L147" s="56"/>
    </row>
    <row r="148" spans="1:12" ht="15.75" customHeight="1">
      <c r="A148" s="104"/>
      <c r="B148" s="104"/>
      <c r="C148" s="104"/>
      <c r="D148" s="104"/>
      <c r="E148" s="106"/>
      <c r="F148" s="107"/>
      <c r="G148" s="104"/>
      <c r="H148" s="104"/>
      <c r="L148" s="56"/>
    </row>
    <row r="149" spans="1:12" ht="15.75" customHeight="1">
      <c r="A149" s="104"/>
      <c r="B149" s="104"/>
      <c r="C149" s="104"/>
      <c r="D149" s="104"/>
      <c r="E149" s="106"/>
      <c r="F149" s="107"/>
      <c r="G149" s="104"/>
      <c r="H149" s="104"/>
      <c r="L149" s="56"/>
    </row>
    <row r="150" spans="1:12" ht="15.75" customHeight="1">
      <c r="A150" s="104"/>
      <c r="B150" s="104"/>
      <c r="C150" s="104"/>
      <c r="D150" s="104"/>
      <c r="E150" s="106"/>
      <c r="F150" s="107"/>
      <c r="G150" s="104"/>
      <c r="H150" s="104"/>
      <c r="L150" s="56"/>
    </row>
    <row r="151" spans="1:12" ht="15.75" customHeight="1">
      <c r="A151" s="104"/>
      <c r="B151" s="104"/>
      <c r="C151" s="104"/>
      <c r="D151" s="104"/>
      <c r="E151" s="106"/>
      <c r="F151" s="107"/>
      <c r="G151" s="104"/>
      <c r="H151" s="104"/>
      <c r="L151" s="56"/>
    </row>
    <row r="152" spans="1:12" ht="15.75" customHeight="1">
      <c r="A152" s="104"/>
      <c r="B152" s="104"/>
      <c r="C152" s="104"/>
      <c r="D152" s="104"/>
      <c r="E152" s="106"/>
      <c r="F152" s="107"/>
      <c r="G152" s="104"/>
      <c r="H152" s="104"/>
      <c r="L152" s="56"/>
    </row>
    <row r="153" spans="1:12" ht="15.75" customHeight="1">
      <c r="A153" s="104"/>
      <c r="B153" s="104"/>
      <c r="C153" s="104"/>
      <c r="D153" s="104"/>
      <c r="E153" s="106"/>
      <c r="F153" s="107"/>
      <c r="G153" s="104"/>
      <c r="H153" s="104"/>
      <c r="L153" s="56"/>
    </row>
    <row r="154" spans="1:12" ht="15.75" customHeight="1">
      <c r="A154" s="104"/>
      <c r="B154" s="104"/>
      <c r="C154" s="104"/>
      <c r="D154" s="104"/>
      <c r="E154" s="106"/>
      <c r="F154" s="107"/>
      <c r="G154" s="104"/>
      <c r="H154" s="104"/>
      <c r="L154" s="56"/>
    </row>
    <row r="155" spans="1:12" ht="15.75" customHeight="1">
      <c r="A155" s="104"/>
      <c r="B155" s="104"/>
      <c r="C155" s="104"/>
      <c r="D155" s="104"/>
      <c r="E155" s="106"/>
      <c r="F155" s="107"/>
      <c r="G155" s="104"/>
      <c r="H155" s="104"/>
      <c r="L155" s="56"/>
    </row>
    <row r="156" spans="1:12" ht="15.75" customHeight="1">
      <c r="A156" s="104"/>
      <c r="B156" s="104"/>
      <c r="C156" s="104"/>
      <c r="D156" s="104"/>
      <c r="E156" s="106"/>
      <c r="F156" s="107"/>
      <c r="G156" s="104"/>
      <c r="H156" s="104"/>
      <c r="L156" s="56"/>
    </row>
    <row r="157" spans="1:12" ht="15.75" customHeight="1">
      <c r="A157" s="104"/>
      <c r="B157" s="104"/>
      <c r="C157" s="104"/>
      <c r="D157" s="104"/>
      <c r="E157" s="106"/>
      <c r="F157" s="107"/>
      <c r="G157" s="104"/>
      <c r="H157" s="104"/>
      <c r="L157" s="56"/>
    </row>
    <row r="158" spans="1:12" ht="15.75" customHeight="1">
      <c r="A158" s="104"/>
      <c r="B158" s="104"/>
      <c r="C158" s="104"/>
      <c r="D158" s="104"/>
      <c r="E158" s="106"/>
      <c r="F158" s="107"/>
      <c r="G158" s="104"/>
      <c r="H158" s="104"/>
      <c r="L158" s="56"/>
    </row>
    <row r="159" spans="1:12" ht="15.75" customHeight="1">
      <c r="A159" s="104"/>
      <c r="B159" s="104"/>
      <c r="C159" s="104"/>
      <c r="D159" s="104"/>
      <c r="E159" s="106"/>
      <c r="F159" s="107"/>
      <c r="G159" s="104"/>
      <c r="H159" s="104"/>
      <c r="L159" s="56"/>
    </row>
    <row r="160" spans="1:12" ht="15.75" customHeight="1">
      <c r="A160" s="104"/>
      <c r="B160" s="104"/>
      <c r="C160" s="104"/>
      <c r="D160" s="104"/>
      <c r="E160" s="106"/>
      <c r="F160" s="107"/>
      <c r="G160" s="104"/>
      <c r="H160" s="104"/>
      <c r="L160" s="56"/>
    </row>
    <row r="161" spans="1:12" ht="15.75" customHeight="1">
      <c r="A161" s="104"/>
      <c r="B161" s="104"/>
      <c r="C161" s="104"/>
      <c r="D161" s="104"/>
      <c r="E161" s="106"/>
      <c r="F161" s="107"/>
      <c r="G161" s="104"/>
      <c r="H161" s="104"/>
      <c r="L161" s="56"/>
    </row>
    <row r="162" spans="1:12" ht="15.75" customHeight="1">
      <c r="A162" s="104"/>
      <c r="B162" s="104"/>
      <c r="C162" s="104"/>
      <c r="D162" s="104"/>
      <c r="E162" s="106"/>
      <c r="F162" s="107"/>
      <c r="G162" s="104"/>
      <c r="H162" s="104"/>
      <c r="L162" s="56"/>
    </row>
    <row r="163" spans="1:12" ht="15.75" customHeight="1">
      <c r="A163" s="104"/>
      <c r="B163" s="104"/>
      <c r="C163" s="104"/>
      <c r="D163" s="104"/>
      <c r="E163" s="106"/>
      <c r="F163" s="107"/>
      <c r="G163" s="104"/>
      <c r="H163" s="104"/>
      <c r="L163" s="56"/>
    </row>
    <row r="164" spans="1:12" ht="15.75" customHeight="1">
      <c r="A164" s="104"/>
      <c r="B164" s="104"/>
      <c r="C164" s="104"/>
      <c r="D164" s="104"/>
      <c r="E164" s="106"/>
      <c r="F164" s="107"/>
      <c r="G164" s="104"/>
      <c r="H164" s="104"/>
      <c r="L164" s="56"/>
    </row>
    <row r="165" spans="1:12" ht="15.75" customHeight="1">
      <c r="A165" s="104"/>
      <c r="B165" s="104"/>
      <c r="C165" s="104"/>
      <c r="D165" s="104"/>
      <c r="E165" s="106"/>
      <c r="F165" s="107"/>
      <c r="G165" s="104"/>
      <c r="H165" s="104"/>
      <c r="L165" s="56"/>
    </row>
    <row r="166" spans="1:12" ht="15.75" customHeight="1">
      <c r="A166" s="104"/>
      <c r="B166" s="104"/>
      <c r="C166" s="104"/>
      <c r="D166" s="104"/>
      <c r="E166" s="106"/>
      <c r="F166" s="107"/>
      <c r="G166" s="104"/>
      <c r="H166" s="104"/>
      <c r="L166" s="56"/>
    </row>
    <row r="167" spans="1:12" ht="15.75" customHeight="1">
      <c r="A167" s="104"/>
      <c r="B167" s="104"/>
      <c r="C167" s="104"/>
      <c r="D167" s="104"/>
      <c r="E167" s="106"/>
      <c r="F167" s="107"/>
      <c r="G167" s="104"/>
      <c r="H167" s="104"/>
      <c r="L167" s="56"/>
    </row>
    <row r="168" spans="1:12" ht="15.75" customHeight="1">
      <c r="A168" s="104"/>
      <c r="B168" s="104"/>
      <c r="C168" s="104"/>
      <c r="D168" s="104"/>
      <c r="E168" s="106"/>
      <c r="F168" s="107"/>
      <c r="G168" s="104"/>
      <c r="H168" s="104"/>
      <c r="L168" s="56"/>
    </row>
    <row r="169" spans="1:12" ht="15.75" customHeight="1">
      <c r="A169" s="104"/>
      <c r="B169" s="104"/>
      <c r="C169" s="104"/>
      <c r="D169" s="104"/>
      <c r="E169" s="106"/>
      <c r="F169" s="107"/>
      <c r="G169" s="104"/>
      <c r="H169" s="104"/>
      <c r="L169" s="56"/>
    </row>
    <row r="170" spans="1:12" ht="15.75" customHeight="1">
      <c r="A170" s="104"/>
      <c r="B170" s="104"/>
      <c r="C170" s="104"/>
      <c r="D170" s="104"/>
      <c r="E170" s="106"/>
      <c r="F170" s="107"/>
      <c r="G170" s="104"/>
      <c r="H170" s="104"/>
      <c r="L170" s="56"/>
    </row>
    <row r="171" spans="1:12" ht="15.75" customHeight="1">
      <c r="A171" s="104"/>
      <c r="B171" s="104"/>
      <c r="C171" s="104"/>
      <c r="D171" s="104"/>
      <c r="E171" s="106"/>
      <c r="F171" s="107"/>
      <c r="G171" s="104"/>
      <c r="H171" s="104"/>
      <c r="L171" s="56"/>
    </row>
    <row r="172" spans="1:12" ht="15.75" customHeight="1">
      <c r="A172" s="104"/>
      <c r="B172" s="104"/>
      <c r="C172" s="104"/>
      <c r="D172" s="104"/>
      <c r="E172" s="106"/>
      <c r="F172" s="107"/>
      <c r="G172" s="104"/>
      <c r="H172" s="104"/>
      <c r="L172" s="56"/>
    </row>
    <row r="173" spans="1:12" ht="15.75" customHeight="1">
      <c r="A173" s="104"/>
      <c r="B173" s="104"/>
      <c r="C173" s="104"/>
      <c r="D173" s="104"/>
      <c r="E173" s="106"/>
      <c r="F173" s="107"/>
      <c r="G173" s="104"/>
      <c r="H173" s="104"/>
      <c r="L173" s="56"/>
    </row>
    <row r="174" spans="1:12" ht="15.75" customHeight="1">
      <c r="A174" s="104"/>
      <c r="B174" s="104"/>
      <c r="C174" s="104"/>
      <c r="D174" s="104"/>
      <c r="E174" s="106"/>
      <c r="F174" s="107"/>
      <c r="G174" s="104"/>
      <c r="H174" s="104"/>
      <c r="L174" s="56"/>
    </row>
    <row r="175" spans="1:12" ht="15.75" customHeight="1">
      <c r="A175" s="104"/>
      <c r="B175" s="104"/>
      <c r="C175" s="104"/>
      <c r="D175" s="104"/>
      <c r="E175" s="106"/>
      <c r="F175" s="107"/>
      <c r="G175" s="104"/>
      <c r="H175" s="104"/>
      <c r="L175" s="56"/>
    </row>
    <row r="176" spans="1:12" ht="15.75" customHeight="1">
      <c r="A176" s="104"/>
      <c r="B176" s="104"/>
      <c r="C176" s="104"/>
      <c r="D176" s="104"/>
      <c r="E176" s="106"/>
      <c r="F176" s="107"/>
      <c r="G176" s="104"/>
      <c r="H176" s="104"/>
      <c r="L176" s="56"/>
    </row>
    <row r="177" spans="1:12" ht="15.75" customHeight="1">
      <c r="A177" s="104"/>
      <c r="B177" s="104"/>
      <c r="C177" s="104"/>
      <c r="D177" s="104"/>
      <c r="E177" s="106"/>
      <c r="F177" s="107"/>
      <c r="G177" s="104"/>
      <c r="H177" s="104"/>
      <c r="L177" s="56"/>
    </row>
    <row r="178" spans="1:12" ht="15.75" customHeight="1">
      <c r="A178" s="104"/>
      <c r="B178" s="104"/>
      <c r="C178" s="104"/>
      <c r="D178" s="104"/>
      <c r="E178" s="106"/>
      <c r="F178" s="107"/>
      <c r="G178" s="104"/>
      <c r="H178" s="104"/>
      <c r="L178" s="56"/>
    </row>
    <row r="179" spans="1:12" ht="15.75" customHeight="1">
      <c r="A179" s="104"/>
      <c r="B179" s="104"/>
      <c r="C179" s="104"/>
      <c r="D179" s="104"/>
      <c r="E179" s="106"/>
      <c r="F179" s="107"/>
      <c r="G179" s="104"/>
      <c r="H179" s="104"/>
      <c r="L179" s="56"/>
    </row>
    <row r="180" spans="1:12" ht="15.75" customHeight="1">
      <c r="A180" s="104"/>
      <c r="B180" s="104"/>
      <c r="C180" s="104"/>
      <c r="D180" s="104"/>
      <c r="E180" s="106"/>
      <c r="F180" s="107"/>
      <c r="G180" s="104"/>
      <c r="H180" s="104"/>
      <c r="L180" s="56"/>
    </row>
    <row r="181" spans="1:12" ht="15.75" customHeight="1">
      <c r="A181" s="104"/>
      <c r="B181" s="104"/>
      <c r="C181" s="104"/>
      <c r="D181" s="104"/>
      <c r="E181" s="106"/>
      <c r="F181" s="107"/>
      <c r="G181" s="104"/>
      <c r="H181" s="104"/>
      <c r="L181" s="56"/>
    </row>
    <row r="182" spans="1:12" ht="15.75" customHeight="1">
      <c r="A182" s="104"/>
      <c r="B182" s="104"/>
      <c r="C182" s="104"/>
      <c r="D182" s="104"/>
      <c r="E182" s="106"/>
      <c r="F182" s="107"/>
      <c r="G182" s="104"/>
      <c r="H182" s="104"/>
      <c r="L182" s="56"/>
    </row>
    <row r="183" spans="1:12" ht="15.75" customHeight="1">
      <c r="A183" s="104"/>
      <c r="B183" s="104"/>
      <c r="C183" s="104"/>
      <c r="D183" s="104"/>
      <c r="E183" s="106"/>
      <c r="F183" s="107"/>
      <c r="G183" s="104"/>
      <c r="H183" s="104"/>
      <c r="L183" s="56"/>
    </row>
    <row r="184" spans="1:12" ht="15.75" customHeight="1">
      <c r="A184" s="104"/>
      <c r="B184" s="104"/>
      <c r="C184" s="104"/>
      <c r="D184" s="104"/>
      <c r="E184" s="106"/>
      <c r="F184" s="107"/>
      <c r="G184" s="104"/>
      <c r="H184" s="104"/>
      <c r="L184" s="56"/>
    </row>
    <row r="185" spans="1:12" ht="15.75" customHeight="1">
      <c r="A185" s="104"/>
      <c r="B185" s="104"/>
      <c r="C185" s="104"/>
      <c r="D185" s="104"/>
      <c r="E185" s="106"/>
      <c r="F185" s="107"/>
      <c r="G185" s="104"/>
      <c r="H185" s="104"/>
      <c r="L185" s="56"/>
    </row>
    <row r="186" spans="1:12" ht="15.75" customHeight="1">
      <c r="A186" s="104"/>
      <c r="B186" s="104"/>
      <c r="C186" s="104"/>
      <c r="D186" s="104"/>
      <c r="E186" s="106"/>
      <c r="F186" s="107"/>
      <c r="G186" s="104"/>
      <c r="H186" s="104"/>
      <c r="L186" s="56"/>
    </row>
    <row r="187" spans="1:12" ht="15.75" customHeight="1">
      <c r="A187" s="104"/>
      <c r="B187" s="104"/>
      <c r="C187" s="104"/>
      <c r="D187" s="104"/>
      <c r="E187" s="106"/>
      <c r="F187" s="107"/>
      <c r="G187" s="104"/>
      <c r="H187" s="104"/>
      <c r="L187" s="56"/>
    </row>
    <row r="188" spans="1:12" ht="15.75" customHeight="1">
      <c r="A188" s="104"/>
      <c r="B188" s="104"/>
      <c r="C188" s="104"/>
      <c r="D188" s="104"/>
      <c r="E188" s="106"/>
      <c r="F188" s="107"/>
      <c r="G188" s="104"/>
      <c r="H188" s="104"/>
      <c r="L188" s="56"/>
    </row>
    <row r="189" spans="1:12" ht="15.75" customHeight="1">
      <c r="A189" s="104"/>
      <c r="B189" s="104"/>
      <c r="C189" s="104"/>
      <c r="D189" s="104"/>
      <c r="E189" s="106"/>
      <c r="F189" s="107"/>
      <c r="G189" s="104"/>
      <c r="H189" s="104"/>
      <c r="L189" s="56"/>
    </row>
    <row r="190" spans="1:12" ht="15.75" customHeight="1">
      <c r="A190" s="104"/>
      <c r="B190" s="104"/>
      <c r="C190" s="104"/>
      <c r="D190" s="104"/>
      <c r="E190" s="106"/>
      <c r="F190" s="107"/>
      <c r="G190" s="104"/>
      <c r="H190" s="104"/>
      <c r="L190" s="56"/>
    </row>
    <row r="191" spans="1:12" ht="15.75" customHeight="1">
      <c r="A191" s="104"/>
      <c r="B191" s="104"/>
      <c r="C191" s="104"/>
      <c r="D191" s="104"/>
      <c r="E191" s="106"/>
      <c r="F191" s="107"/>
      <c r="G191" s="104"/>
      <c r="H191" s="104"/>
      <c r="L191" s="56"/>
    </row>
    <row r="192" spans="1:12" ht="15.75" customHeight="1">
      <c r="A192" s="104"/>
      <c r="B192" s="104"/>
      <c r="C192" s="104"/>
      <c r="D192" s="104"/>
      <c r="E192" s="106"/>
      <c r="F192" s="107"/>
      <c r="G192" s="104"/>
      <c r="H192" s="104"/>
      <c r="L192" s="56"/>
    </row>
    <row r="193" spans="1:12" ht="15.75" customHeight="1">
      <c r="A193" s="104"/>
      <c r="B193" s="104"/>
      <c r="C193" s="104"/>
      <c r="D193" s="104"/>
      <c r="E193" s="106"/>
      <c r="F193" s="107"/>
      <c r="G193" s="104"/>
      <c r="H193" s="104"/>
      <c r="L193" s="56"/>
    </row>
    <row r="194" spans="1:12" ht="15.75" customHeight="1">
      <c r="A194" s="104"/>
      <c r="B194" s="104"/>
      <c r="C194" s="104"/>
      <c r="D194" s="104"/>
      <c r="E194" s="106"/>
      <c r="F194" s="107"/>
      <c r="G194" s="104"/>
      <c r="H194" s="104"/>
      <c r="L194" s="56"/>
    </row>
    <row r="195" spans="1:12" ht="15.75" customHeight="1">
      <c r="A195" s="104"/>
      <c r="B195" s="104"/>
      <c r="C195" s="104"/>
      <c r="D195" s="104"/>
      <c r="E195" s="106"/>
      <c r="F195" s="107"/>
      <c r="G195" s="104"/>
      <c r="H195" s="104"/>
      <c r="L195" s="56"/>
    </row>
    <row r="196" spans="1:12" ht="15.75" customHeight="1">
      <c r="A196" s="104"/>
      <c r="B196" s="104"/>
      <c r="C196" s="104"/>
      <c r="D196" s="104"/>
      <c r="E196" s="106"/>
      <c r="F196" s="107"/>
      <c r="G196" s="104"/>
      <c r="H196" s="104"/>
      <c r="L196" s="56"/>
    </row>
    <row r="197" spans="1:12" ht="15.75" customHeight="1">
      <c r="A197" s="104"/>
      <c r="B197" s="104"/>
      <c r="C197" s="104"/>
      <c r="D197" s="104"/>
      <c r="E197" s="106"/>
      <c r="F197" s="107"/>
      <c r="G197" s="104"/>
      <c r="H197" s="104"/>
      <c r="L197" s="56"/>
    </row>
    <row r="198" spans="1:12" ht="15.75" customHeight="1">
      <c r="A198" s="104"/>
      <c r="B198" s="104"/>
      <c r="C198" s="104"/>
      <c r="D198" s="104"/>
      <c r="E198" s="106"/>
      <c r="F198" s="107"/>
      <c r="G198" s="104"/>
      <c r="H198" s="104"/>
      <c r="L198" s="56"/>
    </row>
    <row r="199" spans="1:12" ht="15.75" customHeight="1">
      <c r="A199" s="104"/>
      <c r="B199" s="104"/>
      <c r="C199" s="104"/>
      <c r="D199" s="104"/>
      <c r="E199" s="106"/>
      <c r="F199" s="107"/>
      <c r="G199" s="104"/>
      <c r="H199" s="104"/>
      <c r="L199" s="56"/>
    </row>
    <row r="200" spans="1:12" ht="15.75" customHeight="1">
      <c r="A200" s="104"/>
      <c r="B200" s="104"/>
      <c r="C200" s="104"/>
      <c r="D200" s="104"/>
      <c r="E200" s="106"/>
      <c r="F200" s="107"/>
      <c r="G200" s="104"/>
      <c r="H200" s="104"/>
      <c r="L200" s="56"/>
    </row>
    <row r="201" spans="1:12" ht="15.75" customHeight="1">
      <c r="A201" s="104"/>
      <c r="B201" s="104"/>
      <c r="C201" s="104"/>
      <c r="D201" s="104"/>
      <c r="E201" s="106"/>
      <c r="F201" s="107"/>
      <c r="G201" s="104"/>
      <c r="H201" s="104"/>
      <c r="L201" s="56"/>
    </row>
    <row r="202" spans="1:12" ht="15.75" customHeight="1">
      <c r="A202" s="104"/>
      <c r="B202" s="104"/>
      <c r="C202" s="104"/>
      <c r="D202" s="104"/>
      <c r="E202" s="106"/>
      <c r="F202" s="107"/>
      <c r="G202" s="104"/>
      <c r="H202" s="104"/>
      <c r="L202" s="56"/>
    </row>
    <row r="203" spans="1:12" ht="15.75" customHeight="1">
      <c r="A203" s="104"/>
      <c r="B203" s="104"/>
      <c r="C203" s="104"/>
      <c r="D203" s="104"/>
      <c r="E203" s="106"/>
      <c r="F203" s="107"/>
      <c r="G203" s="104"/>
      <c r="H203" s="104"/>
      <c r="L203" s="56"/>
    </row>
    <row r="204" spans="1:12" ht="15.75" customHeight="1">
      <c r="A204" s="104"/>
      <c r="B204" s="104"/>
      <c r="C204" s="104"/>
      <c r="D204" s="104"/>
      <c r="E204" s="106"/>
      <c r="F204" s="107"/>
      <c r="G204" s="104"/>
      <c r="H204" s="104"/>
      <c r="L204" s="56"/>
    </row>
    <row r="205" spans="1:12" ht="15.75" customHeight="1">
      <c r="A205" s="104"/>
      <c r="B205" s="104"/>
      <c r="C205" s="104"/>
      <c r="D205" s="104"/>
      <c r="E205" s="106"/>
      <c r="F205" s="107"/>
      <c r="G205" s="104"/>
      <c r="H205" s="104"/>
      <c r="L205" s="56"/>
    </row>
    <row r="206" spans="1:12" ht="15.75" customHeight="1">
      <c r="A206" s="104"/>
      <c r="B206" s="104"/>
      <c r="C206" s="104"/>
      <c r="D206" s="104"/>
      <c r="E206" s="106"/>
      <c r="F206" s="107"/>
      <c r="G206" s="104"/>
      <c r="H206" s="104"/>
      <c r="L206" s="56"/>
    </row>
    <row r="207" spans="1:12" ht="15.75" customHeight="1">
      <c r="A207" s="104"/>
      <c r="B207" s="104"/>
      <c r="C207" s="104"/>
      <c r="D207" s="104"/>
      <c r="E207" s="106"/>
      <c r="F207" s="107"/>
      <c r="G207" s="104"/>
      <c r="H207" s="104"/>
      <c r="L207" s="56"/>
    </row>
    <row r="208" spans="1:12" ht="15.75" customHeight="1">
      <c r="A208" s="104"/>
      <c r="B208" s="104"/>
      <c r="C208" s="104"/>
      <c r="D208" s="104"/>
      <c r="E208" s="106"/>
      <c r="F208" s="107"/>
      <c r="G208" s="104"/>
      <c r="H208" s="104"/>
      <c r="L208" s="56"/>
    </row>
    <row r="209" spans="1:12" ht="15.75" customHeight="1">
      <c r="A209" s="104"/>
      <c r="B209" s="104"/>
      <c r="C209" s="104"/>
      <c r="D209" s="104"/>
      <c r="E209" s="106"/>
      <c r="F209" s="107"/>
      <c r="G209" s="104"/>
      <c r="H209" s="104"/>
      <c r="L209" s="56"/>
    </row>
    <row r="210" spans="1:12" ht="15.75" customHeight="1">
      <c r="A210" s="104"/>
      <c r="B210" s="104"/>
      <c r="C210" s="104"/>
      <c r="D210" s="104"/>
      <c r="E210" s="106"/>
      <c r="F210" s="107"/>
      <c r="G210" s="104"/>
      <c r="H210" s="104"/>
      <c r="L210" s="56"/>
    </row>
    <row r="211" spans="1:12" ht="15.75" customHeight="1">
      <c r="A211" s="104"/>
      <c r="B211" s="104"/>
      <c r="C211" s="104"/>
      <c r="D211" s="104"/>
      <c r="E211" s="106"/>
      <c r="F211" s="107"/>
      <c r="G211" s="104"/>
      <c r="H211" s="104"/>
      <c r="L211" s="56"/>
    </row>
    <row r="212" spans="1:12" ht="15.75" customHeight="1">
      <c r="A212" s="104"/>
      <c r="B212" s="104"/>
      <c r="C212" s="104"/>
      <c r="D212" s="104"/>
      <c r="E212" s="106"/>
      <c r="F212" s="107"/>
      <c r="G212" s="104"/>
      <c r="H212" s="104"/>
      <c r="L212" s="56"/>
    </row>
    <row r="213" spans="1:12" ht="15.75" customHeight="1">
      <c r="A213" s="104"/>
      <c r="B213" s="104"/>
      <c r="C213" s="104"/>
      <c r="D213" s="104"/>
      <c r="E213" s="106"/>
      <c r="F213" s="107"/>
      <c r="G213" s="104"/>
      <c r="H213" s="104"/>
      <c r="L213" s="56"/>
    </row>
    <row r="214" spans="1:12" ht="15.75" customHeight="1">
      <c r="A214" s="104"/>
      <c r="B214" s="104"/>
      <c r="C214" s="104"/>
      <c r="D214" s="104"/>
      <c r="E214" s="106"/>
      <c r="F214" s="107"/>
      <c r="G214" s="104"/>
      <c r="H214" s="104"/>
      <c r="L214" s="56"/>
    </row>
    <row r="215" spans="1:12" ht="15.75" customHeight="1">
      <c r="A215" s="104"/>
      <c r="B215" s="104"/>
      <c r="C215" s="104"/>
      <c r="D215" s="104"/>
      <c r="E215" s="106"/>
      <c r="F215" s="107"/>
      <c r="G215" s="104"/>
      <c r="H215" s="104"/>
      <c r="L215" s="56"/>
    </row>
    <row r="216" spans="1:12" ht="15.75" customHeight="1">
      <c r="A216" s="104"/>
      <c r="B216" s="104"/>
      <c r="C216" s="104"/>
      <c r="D216" s="104"/>
      <c r="E216" s="106"/>
      <c r="F216" s="107"/>
      <c r="G216" s="104"/>
      <c r="H216" s="104"/>
      <c r="L216" s="56"/>
    </row>
    <row r="217" spans="1:12" ht="15.75" customHeight="1">
      <c r="A217" s="104"/>
      <c r="B217" s="104"/>
      <c r="C217" s="104"/>
      <c r="D217" s="104"/>
      <c r="E217" s="106"/>
      <c r="F217" s="107"/>
      <c r="G217" s="104"/>
      <c r="H217" s="104"/>
      <c r="L217" s="56"/>
    </row>
    <row r="218" spans="1:12" ht="15.75" customHeight="1">
      <c r="A218" s="104"/>
      <c r="B218" s="104"/>
      <c r="C218" s="104"/>
      <c r="D218" s="104"/>
      <c r="E218" s="106"/>
      <c r="F218" s="107"/>
      <c r="G218" s="104"/>
      <c r="H218" s="104"/>
      <c r="L218" s="56"/>
    </row>
    <row r="219" spans="1:12" ht="15.75" customHeight="1">
      <c r="A219" s="104"/>
      <c r="B219" s="104"/>
      <c r="C219" s="104"/>
      <c r="D219" s="104"/>
      <c r="E219" s="106"/>
      <c r="F219" s="107"/>
      <c r="G219" s="104"/>
      <c r="H219" s="104"/>
      <c r="L219" s="56"/>
    </row>
    <row r="220" spans="1:12" ht="15.75" customHeight="1">
      <c r="A220" s="104"/>
      <c r="B220" s="104"/>
      <c r="C220" s="104"/>
      <c r="D220" s="104"/>
      <c r="E220" s="106"/>
      <c r="F220" s="107"/>
      <c r="G220" s="104"/>
      <c r="H220" s="104"/>
      <c r="L220" s="56"/>
    </row>
    <row r="221" spans="1:12" ht="15.75" customHeight="1">
      <c r="A221" s="104"/>
      <c r="B221" s="104"/>
      <c r="C221" s="104"/>
      <c r="D221" s="104"/>
      <c r="E221" s="106"/>
      <c r="F221" s="107"/>
      <c r="G221" s="104"/>
      <c r="H221" s="104"/>
      <c r="L221" s="56"/>
    </row>
    <row r="222" spans="1:12" ht="15.75" customHeight="1">
      <c r="A222" s="104"/>
      <c r="B222" s="104"/>
      <c r="C222" s="104"/>
      <c r="D222" s="104"/>
      <c r="E222" s="106"/>
      <c r="F222" s="107"/>
      <c r="G222" s="104"/>
      <c r="H222" s="104"/>
      <c r="L222" s="56"/>
    </row>
    <row r="223" spans="1:12" ht="15.75" customHeight="1">
      <c r="A223" s="104"/>
      <c r="B223" s="104"/>
      <c r="C223" s="104"/>
      <c r="D223" s="104"/>
      <c r="E223" s="106"/>
      <c r="F223" s="107"/>
      <c r="G223" s="104"/>
      <c r="H223" s="104"/>
      <c r="L223" s="56"/>
    </row>
    <row r="224" spans="1:12" ht="15.75" customHeight="1">
      <c r="A224" s="104"/>
      <c r="B224" s="104"/>
      <c r="C224" s="104"/>
      <c r="D224" s="104"/>
      <c r="E224" s="106"/>
      <c r="F224" s="107"/>
      <c r="G224" s="104"/>
      <c r="H224" s="104"/>
      <c r="L224" s="56"/>
    </row>
    <row r="225" spans="1:12" ht="15.75" customHeight="1">
      <c r="A225" s="104"/>
      <c r="B225" s="104"/>
      <c r="C225" s="104"/>
      <c r="D225" s="104"/>
      <c r="E225" s="106"/>
      <c r="F225" s="107"/>
      <c r="G225" s="104"/>
      <c r="H225" s="104"/>
      <c r="L225" s="56"/>
    </row>
    <row r="226" spans="1:12" ht="15.75" customHeight="1">
      <c r="A226" s="104"/>
      <c r="B226" s="104"/>
      <c r="C226" s="104"/>
      <c r="D226" s="104"/>
      <c r="E226" s="106"/>
      <c r="F226" s="107"/>
      <c r="G226" s="104"/>
      <c r="H226" s="104"/>
      <c r="L226" s="56"/>
    </row>
    <row r="227" spans="1:12" ht="15.75" customHeight="1">
      <c r="A227" s="104"/>
      <c r="B227" s="104"/>
      <c r="C227" s="104"/>
      <c r="D227" s="104"/>
      <c r="E227" s="106"/>
      <c r="F227" s="107"/>
      <c r="G227" s="104"/>
      <c r="H227" s="104"/>
      <c r="L227" s="56"/>
    </row>
    <row r="228" spans="1:12" ht="15.75" customHeight="1">
      <c r="A228" s="104"/>
      <c r="B228" s="104"/>
      <c r="C228" s="104"/>
      <c r="D228" s="104"/>
      <c r="E228" s="106"/>
      <c r="F228" s="107"/>
      <c r="G228" s="104"/>
      <c r="H228" s="104"/>
      <c r="L228" s="56"/>
    </row>
    <row r="229" spans="1:12" ht="15.75" customHeight="1">
      <c r="A229" s="104"/>
      <c r="B229" s="104"/>
      <c r="C229" s="104"/>
      <c r="D229" s="104"/>
      <c r="E229" s="106"/>
      <c r="F229" s="107"/>
      <c r="G229" s="104"/>
      <c r="H229" s="104"/>
      <c r="L229" s="56"/>
    </row>
    <row r="230" spans="1:12" ht="15.75" customHeight="1">
      <c r="A230" s="104"/>
      <c r="B230" s="104"/>
      <c r="C230" s="104"/>
      <c r="D230" s="104"/>
      <c r="E230" s="106"/>
      <c r="F230" s="107"/>
      <c r="G230" s="104"/>
      <c r="H230" s="104"/>
      <c r="L230" s="56"/>
    </row>
    <row r="231" spans="1:12" ht="15.75" customHeight="1">
      <c r="A231" s="104"/>
      <c r="B231" s="104"/>
      <c r="C231" s="104"/>
      <c r="D231" s="104"/>
      <c r="E231" s="106"/>
      <c r="F231" s="107"/>
      <c r="G231" s="104"/>
      <c r="H231" s="104"/>
      <c r="L231" s="56"/>
    </row>
    <row r="232" spans="1:12" ht="15.75" customHeight="1">
      <c r="A232" s="104"/>
      <c r="B232" s="104"/>
      <c r="C232" s="104"/>
      <c r="D232" s="104"/>
      <c r="E232" s="106"/>
      <c r="F232" s="107"/>
      <c r="G232" s="104"/>
      <c r="H232" s="104"/>
      <c r="L232" s="56"/>
    </row>
    <row r="233" spans="1:12" ht="15.75" customHeight="1">
      <c r="A233" s="104"/>
      <c r="B233" s="104"/>
      <c r="C233" s="104"/>
      <c r="D233" s="104"/>
      <c r="E233" s="106"/>
      <c r="F233" s="107"/>
      <c r="G233" s="104"/>
      <c r="H233" s="104"/>
      <c r="L233" s="56"/>
    </row>
    <row r="234" spans="1:12" ht="15.75" customHeight="1">
      <c r="A234" s="104"/>
      <c r="B234" s="104"/>
      <c r="C234" s="104"/>
      <c r="D234" s="104"/>
      <c r="E234" s="106"/>
      <c r="F234" s="107"/>
      <c r="G234" s="104"/>
      <c r="H234" s="104"/>
      <c r="L234" s="56"/>
    </row>
    <row r="235" spans="1:12" ht="15.75" customHeight="1">
      <c r="A235" s="104"/>
      <c r="B235" s="104"/>
      <c r="C235" s="104"/>
      <c r="D235" s="104"/>
      <c r="E235" s="106"/>
      <c r="F235" s="107"/>
      <c r="G235" s="104"/>
      <c r="H235" s="104"/>
      <c r="L235" s="56"/>
    </row>
    <row r="236" spans="1:12" ht="15.75" customHeight="1">
      <c r="A236" s="104"/>
      <c r="B236" s="104"/>
      <c r="C236" s="104"/>
      <c r="D236" s="104"/>
      <c r="E236" s="106"/>
      <c r="F236" s="107"/>
      <c r="G236" s="104"/>
      <c r="H236" s="104"/>
      <c r="L236" s="56"/>
    </row>
    <row r="237" spans="1:12" ht="15.75" customHeight="1">
      <c r="A237" s="104"/>
      <c r="B237" s="104"/>
      <c r="C237" s="104"/>
      <c r="D237" s="104"/>
      <c r="E237" s="106"/>
      <c r="F237" s="107"/>
      <c r="G237" s="104"/>
      <c r="H237" s="104"/>
      <c r="L237" s="56"/>
    </row>
    <row r="238" spans="1:12" ht="15.75" customHeight="1">
      <c r="A238" s="104"/>
      <c r="B238" s="104"/>
      <c r="C238" s="104"/>
      <c r="D238" s="104"/>
      <c r="E238" s="106"/>
      <c r="F238" s="107"/>
      <c r="G238" s="104"/>
      <c r="H238" s="104"/>
      <c r="L238" s="56"/>
    </row>
    <row r="239" spans="1:12" ht="15.75" customHeight="1">
      <c r="A239" s="104"/>
      <c r="B239" s="104"/>
      <c r="C239" s="104"/>
      <c r="D239" s="104"/>
      <c r="E239" s="106"/>
      <c r="F239" s="107"/>
      <c r="G239" s="104"/>
      <c r="H239" s="104"/>
      <c r="L239" s="56"/>
    </row>
    <row r="240" spans="1:12" ht="15.75" customHeight="1">
      <c r="A240" s="104"/>
      <c r="B240" s="104"/>
      <c r="C240" s="104"/>
      <c r="D240" s="104"/>
      <c r="E240" s="106"/>
      <c r="F240" s="107"/>
      <c r="G240" s="104"/>
      <c r="H240" s="104"/>
      <c r="L240" s="56"/>
    </row>
    <row r="241" spans="1:12" ht="15.75" customHeight="1">
      <c r="A241" s="104"/>
      <c r="B241" s="104"/>
      <c r="C241" s="104"/>
      <c r="D241" s="104"/>
      <c r="E241" s="106"/>
      <c r="F241" s="107"/>
      <c r="G241" s="104"/>
      <c r="H241" s="104"/>
      <c r="L241" s="56"/>
    </row>
    <row r="242" spans="1:12" ht="15.75" customHeight="1">
      <c r="A242" s="104"/>
      <c r="B242" s="104"/>
      <c r="C242" s="104"/>
      <c r="D242" s="104"/>
      <c r="E242" s="106"/>
      <c r="F242" s="107"/>
      <c r="G242" s="104"/>
      <c r="H242" s="104"/>
      <c r="L242" s="56"/>
    </row>
    <row r="243" spans="1:12" ht="15.75" customHeight="1">
      <c r="A243" s="104"/>
      <c r="B243" s="104"/>
      <c r="C243" s="104"/>
      <c r="D243" s="104"/>
      <c r="E243" s="106"/>
      <c r="F243" s="107"/>
      <c r="G243" s="104"/>
      <c r="H243" s="104"/>
      <c r="L243" s="56"/>
    </row>
    <row r="244" spans="1:12" ht="15.75" customHeight="1">
      <c r="A244" s="104"/>
      <c r="B244" s="104"/>
      <c r="C244" s="104"/>
      <c r="D244" s="104"/>
      <c r="E244" s="106"/>
      <c r="F244" s="107"/>
      <c r="G244" s="104"/>
      <c r="H244" s="104"/>
      <c r="L244" s="56"/>
    </row>
    <row r="245" spans="1:12" ht="15.75" customHeight="1">
      <c r="A245" s="104"/>
      <c r="B245" s="104"/>
      <c r="C245" s="104"/>
      <c r="D245" s="104"/>
      <c r="E245" s="106"/>
      <c r="F245" s="107"/>
      <c r="G245" s="104"/>
      <c r="H245" s="104"/>
      <c r="L245" s="56"/>
    </row>
    <row r="246" spans="1:12" ht="15.75" customHeight="1">
      <c r="A246" s="104"/>
      <c r="B246" s="104"/>
      <c r="C246" s="104"/>
      <c r="D246" s="104"/>
      <c r="E246" s="106"/>
      <c r="F246" s="107"/>
      <c r="G246" s="104"/>
      <c r="H246" s="104"/>
      <c r="L246" s="56"/>
    </row>
    <row r="247" spans="1:12" ht="15.75" customHeight="1">
      <c r="A247" s="104"/>
      <c r="B247" s="104"/>
      <c r="C247" s="104"/>
      <c r="D247" s="104"/>
      <c r="E247" s="106"/>
      <c r="F247" s="107"/>
      <c r="G247" s="104"/>
      <c r="H247" s="104"/>
      <c r="L247" s="56"/>
    </row>
    <row r="248" spans="1:12" ht="15.75" customHeight="1">
      <c r="A248" s="104"/>
      <c r="B248" s="104"/>
      <c r="C248" s="104"/>
      <c r="D248" s="104"/>
      <c r="E248" s="106"/>
      <c r="F248" s="107"/>
      <c r="G248" s="104"/>
      <c r="H248" s="104"/>
      <c r="L248" s="56"/>
    </row>
    <row r="249" spans="1:12" ht="15.75" customHeight="1">
      <c r="A249" s="104"/>
      <c r="B249" s="104"/>
      <c r="C249" s="104"/>
      <c r="D249" s="104"/>
      <c r="E249" s="106"/>
      <c r="F249" s="107"/>
      <c r="G249" s="104"/>
      <c r="H249" s="104"/>
      <c r="L249" s="56"/>
    </row>
    <row r="250" spans="1:12" ht="15.75" customHeight="1">
      <c r="A250" s="104"/>
      <c r="B250" s="104"/>
      <c r="C250" s="104"/>
      <c r="D250" s="104"/>
      <c r="E250" s="106"/>
      <c r="F250" s="107"/>
      <c r="G250" s="104"/>
      <c r="H250" s="104"/>
      <c r="L250" s="56"/>
    </row>
    <row r="251" spans="1:12" ht="15.75" customHeight="1">
      <c r="A251" s="104"/>
      <c r="B251" s="104"/>
      <c r="C251" s="104"/>
      <c r="D251" s="104"/>
      <c r="E251" s="106"/>
      <c r="F251" s="107"/>
      <c r="G251" s="104"/>
      <c r="H251" s="104"/>
      <c r="L251" s="56"/>
    </row>
    <row r="252" spans="1:12" ht="15.75" customHeight="1">
      <c r="A252" s="104"/>
      <c r="B252" s="104"/>
      <c r="C252" s="104"/>
      <c r="D252" s="104"/>
      <c r="E252" s="106"/>
      <c r="F252" s="107"/>
      <c r="G252" s="104"/>
      <c r="H252" s="104"/>
      <c r="L252" s="56"/>
    </row>
    <row r="253" spans="1:12" ht="15.75" customHeight="1">
      <c r="A253" s="104"/>
      <c r="B253" s="104"/>
      <c r="C253" s="104"/>
      <c r="D253" s="104"/>
      <c r="E253" s="106"/>
      <c r="F253" s="107"/>
      <c r="G253" s="104"/>
      <c r="H253" s="104"/>
      <c r="L253" s="56"/>
    </row>
    <row r="254" spans="1:12" ht="15.75" customHeight="1">
      <c r="A254" s="104"/>
      <c r="B254" s="104"/>
      <c r="C254" s="104"/>
      <c r="D254" s="104"/>
      <c r="E254" s="106"/>
      <c r="F254" s="107"/>
      <c r="G254" s="104"/>
      <c r="H254" s="104"/>
      <c r="L254" s="56"/>
    </row>
    <row r="255" spans="1:12" ht="15.75" customHeight="1">
      <c r="A255" s="104"/>
      <c r="B255" s="104"/>
      <c r="C255" s="104"/>
      <c r="D255" s="104"/>
      <c r="E255" s="106"/>
      <c r="F255" s="107"/>
      <c r="G255" s="104"/>
      <c r="H255" s="104"/>
      <c r="L255" s="56"/>
    </row>
    <row r="256" spans="1:12" ht="15.75" customHeight="1">
      <c r="A256" s="104"/>
      <c r="B256" s="104"/>
      <c r="C256" s="104"/>
      <c r="D256" s="104"/>
      <c r="E256" s="106"/>
      <c r="F256" s="107"/>
      <c r="G256" s="104"/>
      <c r="H256" s="104"/>
      <c r="L256" s="56"/>
    </row>
    <row r="257" spans="1:12" ht="15.75" customHeight="1">
      <c r="A257" s="104"/>
      <c r="B257" s="104"/>
      <c r="C257" s="104"/>
      <c r="D257" s="104"/>
      <c r="E257" s="106"/>
      <c r="F257" s="107"/>
      <c r="G257" s="104"/>
      <c r="H257" s="104"/>
      <c r="L257" s="56"/>
    </row>
    <row r="258" spans="1:12" ht="15.75" customHeight="1">
      <c r="A258" s="104"/>
      <c r="B258" s="104"/>
      <c r="C258" s="104"/>
      <c r="D258" s="104"/>
      <c r="E258" s="106"/>
      <c r="F258" s="107"/>
      <c r="G258" s="104"/>
      <c r="H258" s="104"/>
      <c r="L258" s="56"/>
    </row>
    <row r="259" spans="1:12" ht="15.75" customHeight="1">
      <c r="A259" s="104"/>
      <c r="B259" s="104"/>
      <c r="C259" s="104"/>
      <c r="D259" s="104"/>
      <c r="E259" s="106"/>
      <c r="F259" s="107"/>
      <c r="G259" s="104"/>
      <c r="H259" s="104"/>
      <c r="L259" s="56"/>
    </row>
    <row r="260" spans="1:12" ht="15.75" customHeight="1">
      <c r="A260" s="104"/>
      <c r="B260" s="104"/>
      <c r="C260" s="104"/>
      <c r="D260" s="104"/>
      <c r="E260" s="106"/>
      <c r="F260" s="107"/>
      <c r="G260" s="104"/>
      <c r="H260" s="104"/>
      <c r="L260" s="56"/>
    </row>
    <row r="261" spans="1:12" ht="15.75" customHeight="1">
      <c r="A261" s="104"/>
      <c r="B261" s="104"/>
      <c r="C261" s="104"/>
      <c r="D261" s="104"/>
      <c r="E261" s="106"/>
      <c r="F261" s="107"/>
      <c r="G261" s="104"/>
      <c r="H261" s="104"/>
      <c r="L261" s="56"/>
    </row>
    <row r="262" spans="1:12" ht="15.75" customHeight="1">
      <c r="A262" s="104"/>
      <c r="B262" s="104"/>
      <c r="C262" s="104"/>
      <c r="D262" s="104"/>
      <c r="E262" s="106"/>
      <c r="F262" s="107"/>
      <c r="G262" s="104"/>
      <c r="H262" s="104"/>
      <c r="L262" s="56"/>
    </row>
    <row r="263" spans="1:12" ht="15.75" customHeight="1">
      <c r="A263" s="104"/>
      <c r="B263" s="104"/>
      <c r="C263" s="104"/>
      <c r="D263" s="104"/>
      <c r="E263" s="106"/>
      <c r="F263" s="107"/>
      <c r="G263" s="104"/>
      <c r="H263" s="104"/>
      <c r="L263" s="56"/>
    </row>
    <row r="264" spans="1:12" ht="15.75" customHeight="1">
      <c r="A264" s="104"/>
      <c r="B264" s="104"/>
      <c r="C264" s="104"/>
      <c r="D264" s="104"/>
      <c r="E264" s="106"/>
      <c r="F264" s="107"/>
      <c r="G264" s="104"/>
      <c r="H264" s="104"/>
      <c r="L264" s="56"/>
    </row>
    <row r="265" spans="1:12" ht="15.75" customHeight="1">
      <c r="A265" s="104"/>
      <c r="B265" s="104"/>
      <c r="C265" s="104"/>
      <c r="D265" s="104"/>
      <c r="E265" s="106"/>
      <c r="F265" s="107"/>
      <c r="G265" s="104"/>
      <c r="H265" s="104"/>
      <c r="L265" s="56"/>
    </row>
    <row r="266" spans="1:12" ht="15.75" customHeight="1">
      <c r="A266" s="104"/>
      <c r="B266" s="104"/>
      <c r="C266" s="104"/>
      <c r="D266" s="104"/>
      <c r="E266" s="106"/>
      <c r="F266" s="107"/>
      <c r="G266" s="104"/>
      <c r="H266" s="104"/>
      <c r="L266" s="56"/>
    </row>
    <row r="267" spans="1:12" ht="15.75" customHeight="1">
      <c r="A267" s="104"/>
      <c r="B267" s="104"/>
      <c r="C267" s="104"/>
      <c r="D267" s="104"/>
      <c r="E267" s="106"/>
      <c r="F267" s="107"/>
      <c r="G267" s="104"/>
      <c r="H267" s="104"/>
      <c r="L267" s="56"/>
    </row>
    <row r="268" spans="1:12" ht="15.75" customHeight="1">
      <c r="A268" s="104"/>
      <c r="B268" s="104"/>
      <c r="C268" s="104"/>
      <c r="D268" s="104"/>
      <c r="E268" s="106"/>
      <c r="F268" s="107"/>
      <c r="G268" s="104"/>
      <c r="H268" s="104"/>
      <c r="L268" s="56"/>
    </row>
    <row r="269" spans="1:12" ht="15.75" customHeight="1">
      <c r="A269" s="104"/>
      <c r="B269" s="104"/>
      <c r="C269" s="104"/>
      <c r="D269" s="104"/>
      <c r="E269" s="106"/>
      <c r="F269" s="107"/>
      <c r="G269" s="104"/>
      <c r="H269" s="104"/>
      <c r="L269" s="56"/>
    </row>
    <row r="270" spans="1:12" ht="15.75" customHeight="1">
      <c r="A270" s="104"/>
      <c r="B270" s="104"/>
      <c r="C270" s="104"/>
      <c r="D270" s="104"/>
      <c r="E270" s="106"/>
      <c r="F270" s="107"/>
      <c r="G270" s="104"/>
      <c r="H270" s="104"/>
      <c r="L270" s="56"/>
    </row>
    <row r="271" spans="1:12" ht="15.75" customHeight="1">
      <c r="A271" s="104"/>
      <c r="B271" s="104"/>
      <c r="C271" s="104"/>
      <c r="D271" s="104"/>
      <c r="E271" s="106"/>
      <c r="F271" s="107"/>
      <c r="G271" s="104"/>
      <c r="H271" s="104"/>
      <c r="L271" s="56"/>
    </row>
    <row r="272" spans="1:12" ht="15.75" customHeight="1">
      <c r="A272" s="104"/>
      <c r="B272" s="104"/>
      <c r="C272" s="104"/>
      <c r="D272" s="104"/>
      <c r="E272" s="106"/>
      <c r="F272" s="107"/>
      <c r="G272" s="104"/>
      <c r="H272" s="104"/>
      <c r="L272" s="56"/>
    </row>
    <row r="273" spans="1:12" ht="15.75" customHeight="1">
      <c r="A273" s="104"/>
      <c r="B273" s="104"/>
      <c r="C273" s="104"/>
      <c r="D273" s="104"/>
      <c r="E273" s="106"/>
      <c r="F273" s="107"/>
      <c r="G273" s="104"/>
      <c r="H273" s="104"/>
      <c r="L273" s="56"/>
    </row>
    <row r="274" spans="1:12" ht="15.75" customHeight="1">
      <c r="A274" s="104"/>
      <c r="B274" s="104"/>
      <c r="C274" s="104"/>
      <c r="D274" s="104"/>
      <c r="E274" s="106"/>
      <c r="F274" s="107"/>
      <c r="G274" s="104"/>
      <c r="H274" s="104"/>
      <c r="L274" s="56"/>
    </row>
    <row r="275" spans="1:12" ht="15.75" customHeight="1">
      <c r="A275" s="104"/>
      <c r="B275" s="104"/>
      <c r="C275" s="104"/>
      <c r="D275" s="104"/>
      <c r="E275" s="106"/>
      <c r="F275" s="107"/>
      <c r="G275" s="104"/>
      <c r="H275" s="104"/>
      <c r="L275" s="56"/>
    </row>
    <row r="276" spans="1:12" ht="15.75" customHeight="1">
      <c r="A276" s="104"/>
      <c r="B276" s="104"/>
      <c r="C276" s="104"/>
      <c r="D276" s="104"/>
      <c r="E276" s="106"/>
      <c r="F276" s="107"/>
      <c r="G276" s="104"/>
      <c r="H276" s="104"/>
      <c r="L276" s="56"/>
    </row>
    <row r="277" spans="1:12" ht="15.75" customHeight="1">
      <c r="A277" s="104"/>
      <c r="B277" s="104"/>
      <c r="C277" s="104"/>
      <c r="D277" s="104"/>
      <c r="E277" s="106"/>
      <c r="F277" s="107"/>
      <c r="G277" s="104"/>
      <c r="H277" s="104"/>
      <c r="L277" s="56"/>
    </row>
    <row r="278" spans="1:12" ht="15.75" customHeight="1">
      <c r="A278" s="104"/>
      <c r="B278" s="104"/>
      <c r="C278" s="104"/>
      <c r="D278" s="104"/>
      <c r="E278" s="106"/>
      <c r="F278" s="107"/>
      <c r="G278" s="104"/>
      <c r="H278" s="104"/>
      <c r="L278" s="56"/>
    </row>
    <row r="279" spans="1:12" ht="15.75" customHeight="1">
      <c r="A279" s="104"/>
      <c r="B279" s="104"/>
      <c r="C279" s="104"/>
      <c r="D279" s="104"/>
      <c r="E279" s="106"/>
      <c r="F279" s="107"/>
      <c r="G279" s="104"/>
      <c r="H279" s="104"/>
      <c r="L279" s="56"/>
    </row>
    <row r="280" spans="1:12" ht="15.75" customHeight="1">
      <c r="A280" s="104"/>
      <c r="B280" s="104"/>
      <c r="C280" s="104"/>
      <c r="D280" s="104"/>
      <c r="E280" s="106"/>
      <c r="F280" s="107"/>
      <c r="G280" s="104"/>
      <c r="H280" s="104"/>
      <c r="L280" s="56"/>
    </row>
    <row r="281" spans="1:12" ht="15.75" customHeight="1">
      <c r="A281" s="104"/>
      <c r="B281" s="104"/>
      <c r="C281" s="104"/>
      <c r="D281" s="104"/>
      <c r="E281" s="106"/>
      <c r="F281" s="107"/>
      <c r="G281" s="104"/>
      <c r="H281" s="104"/>
      <c r="L281" s="56"/>
    </row>
    <row r="282" spans="1:12" ht="15.75" customHeight="1">
      <c r="A282" s="104"/>
      <c r="B282" s="104"/>
      <c r="C282" s="104"/>
      <c r="D282" s="104"/>
      <c r="E282" s="106"/>
      <c r="F282" s="107"/>
      <c r="G282" s="104"/>
      <c r="H282" s="104"/>
      <c r="L282" s="56"/>
    </row>
    <row r="283" spans="1:12" ht="15.75" customHeight="1">
      <c r="A283" s="104"/>
      <c r="B283" s="104"/>
      <c r="C283" s="104"/>
      <c r="D283" s="104"/>
      <c r="E283" s="106"/>
      <c r="F283" s="107"/>
      <c r="G283" s="104"/>
      <c r="H283" s="104"/>
      <c r="L283" s="56"/>
    </row>
    <row r="284" spans="1:12" ht="15.75" customHeight="1">
      <c r="A284" s="104"/>
      <c r="B284" s="104"/>
      <c r="C284" s="104"/>
      <c r="D284" s="104"/>
      <c r="E284" s="106"/>
      <c r="F284" s="107"/>
      <c r="G284" s="104"/>
      <c r="H284" s="104"/>
      <c r="L284" s="56"/>
    </row>
    <row r="285" spans="1:12" ht="15.75" customHeight="1">
      <c r="A285" s="104"/>
      <c r="B285" s="104"/>
      <c r="C285" s="104"/>
      <c r="D285" s="104"/>
      <c r="E285" s="106"/>
      <c r="F285" s="107"/>
      <c r="G285" s="104"/>
      <c r="H285" s="104"/>
      <c r="L285" s="56"/>
    </row>
    <row r="286" spans="1:12" ht="15.75" customHeight="1">
      <c r="A286" s="104"/>
      <c r="B286" s="104"/>
      <c r="C286" s="104"/>
      <c r="D286" s="104"/>
      <c r="E286" s="106"/>
      <c r="F286" s="107"/>
      <c r="G286" s="104"/>
      <c r="H286" s="104"/>
      <c r="L286" s="56"/>
    </row>
    <row r="287" spans="1:12" ht="15.75" customHeight="1">
      <c r="A287" s="104"/>
      <c r="B287" s="104"/>
      <c r="C287" s="104"/>
      <c r="D287" s="104"/>
      <c r="E287" s="106"/>
      <c r="F287" s="107"/>
      <c r="G287" s="104"/>
      <c r="H287" s="104"/>
      <c r="L287" s="56"/>
    </row>
    <row r="288" spans="1:12" ht="15.75" customHeight="1">
      <c r="A288" s="104"/>
      <c r="B288" s="104"/>
      <c r="C288" s="104"/>
      <c r="D288" s="104"/>
      <c r="E288" s="106"/>
      <c r="F288" s="107"/>
      <c r="G288" s="104"/>
      <c r="H288" s="104"/>
      <c r="L288" s="56"/>
    </row>
    <row r="289" spans="1:12" ht="15.75" customHeight="1">
      <c r="A289" s="104"/>
      <c r="B289" s="104"/>
      <c r="C289" s="104"/>
      <c r="D289" s="104"/>
      <c r="E289" s="106"/>
      <c r="F289" s="107"/>
      <c r="G289" s="104"/>
      <c r="H289" s="104"/>
      <c r="L289" s="56"/>
    </row>
    <row r="290" spans="1:12" ht="15.75" customHeight="1">
      <c r="A290" s="104"/>
      <c r="B290" s="104"/>
      <c r="C290" s="104"/>
      <c r="D290" s="104"/>
      <c r="E290" s="106"/>
      <c r="F290" s="107"/>
      <c r="G290" s="104"/>
      <c r="H290" s="104"/>
      <c r="L290" s="56"/>
    </row>
    <row r="291" spans="1:12" ht="15.75" customHeight="1">
      <c r="A291" s="104"/>
      <c r="B291" s="104"/>
      <c r="C291" s="104"/>
      <c r="D291" s="104"/>
      <c r="E291" s="106"/>
      <c r="F291" s="107"/>
      <c r="G291" s="104"/>
      <c r="H291" s="104"/>
      <c r="L291" s="56"/>
    </row>
    <row r="292" spans="1:12" ht="15.75" customHeight="1">
      <c r="A292" s="104"/>
      <c r="B292" s="104"/>
      <c r="C292" s="104"/>
      <c r="D292" s="104"/>
      <c r="E292" s="106"/>
      <c r="F292" s="107"/>
      <c r="G292" s="104"/>
      <c r="H292" s="104"/>
      <c r="L292" s="56"/>
    </row>
    <row r="293" spans="1:12" ht="15.75" customHeight="1">
      <c r="A293" s="104"/>
      <c r="B293" s="104"/>
      <c r="C293" s="104"/>
      <c r="D293" s="104"/>
      <c r="E293" s="106"/>
      <c r="F293" s="107"/>
      <c r="G293" s="104"/>
      <c r="H293" s="104"/>
      <c r="L293" s="56"/>
    </row>
    <row r="294" spans="1:12" ht="15.75" customHeight="1">
      <c r="A294" s="104"/>
      <c r="B294" s="104"/>
      <c r="C294" s="104"/>
      <c r="D294" s="104"/>
      <c r="E294" s="106"/>
      <c r="F294" s="107"/>
      <c r="G294" s="104"/>
      <c r="H294" s="104"/>
      <c r="L294" s="56"/>
    </row>
    <row r="295" spans="1:12" ht="15.75" customHeight="1">
      <c r="A295" s="104"/>
      <c r="B295" s="104"/>
      <c r="C295" s="104"/>
      <c r="D295" s="104"/>
      <c r="E295" s="106"/>
      <c r="F295" s="107"/>
      <c r="G295" s="104"/>
      <c r="H295" s="104"/>
      <c r="L295" s="56"/>
    </row>
    <row r="296" spans="1:12" ht="15.75" customHeight="1">
      <c r="A296" s="104"/>
      <c r="B296" s="104"/>
      <c r="C296" s="104"/>
      <c r="D296" s="104"/>
      <c r="E296" s="106"/>
      <c r="F296" s="107"/>
      <c r="G296" s="104"/>
      <c r="H296" s="104"/>
      <c r="L296" s="56"/>
    </row>
    <row r="297" spans="1:12" ht="15.75" customHeight="1">
      <c r="A297" s="104"/>
      <c r="B297" s="104"/>
      <c r="C297" s="104"/>
      <c r="D297" s="104"/>
      <c r="E297" s="106"/>
      <c r="F297" s="107"/>
      <c r="G297" s="104"/>
      <c r="H297" s="104"/>
      <c r="L297" s="56"/>
    </row>
    <row r="298" spans="1:12" ht="15.75" customHeight="1">
      <c r="A298" s="104"/>
      <c r="B298" s="104"/>
      <c r="C298" s="104"/>
      <c r="D298" s="104"/>
      <c r="E298" s="106"/>
      <c r="F298" s="107"/>
      <c r="G298" s="104"/>
      <c r="H298" s="104"/>
      <c r="L298" s="56"/>
    </row>
    <row r="299" spans="1:12" ht="15.75" customHeight="1">
      <c r="A299" s="104"/>
      <c r="B299" s="104"/>
      <c r="C299" s="104"/>
      <c r="D299" s="104"/>
      <c r="E299" s="106"/>
      <c r="F299" s="107"/>
      <c r="G299" s="104"/>
      <c r="H299" s="104"/>
      <c r="L299" s="56"/>
    </row>
    <row r="300" spans="1:12" ht="15.75" customHeight="1">
      <c r="A300" s="104"/>
      <c r="B300" s="104"/>
      <c r="C300" s="104"/>
      <c r="D300" s="104"/>
      <c r="E300" s="106"/>
      <c r="F300" s="107"/>
      <c r="G300" s="104"/>
      <c r="H300" s="104"/>
      <c r="L300" s="56"/>
    </row>
    <row r="301" spans="1:12" ht="15.75" customHeight="1">
      <c r="A301" s="104"/>
      <c r="B301" s="104"/>
      <c r="C301" s="104"/>
      <c r="D301" s="104"/>
      <c r="E301" s="106"/>
      <c r="F301" s="107"/>
      <c r="G301" s="104"/>
      <c r="H301" s="104"/>
      <c r="L301" s="56"/>
    </row>
    <row r="302" spans="1:12" ht="15.75" customHeight="1">
      <c r="A302" s="104"/>
      <c r="B302" s="104"/>
      <c r="C302" s="104"/>
      <c r="D302" s="104"/>
      <c r="E302" s="106"/>
      <c r="F302" s="107"/>
      <c r="G302" s="104"/>
      <c r="H302" s="104"/>
      <c r="L302" s="56"/>
    </row>
    <row r="303" spans="1:12" ht="15.75" customHeight="1">
      <c r="A303" s="104"/>
      <c r="B303" s="104"/>
      <c r="C303" s="104"/>
      <c r="D303" s="104"/>
      <c r="E303" s="106"/>
      <c r="F303" s="107"/>
      <c r="G303" s="104"/>
      <c r="H303" s="104"/>
      <c r="L303" s="56"/>
    </row>
    <row r="304" spans="1:12" ht="15.75" customHeight="1">
      <c r="A304" s="104"/>
      <c r="B304" s="104"/>
      <c r="C304" s="104"/>
      <c r="D304" s="104"/>
      <c r="E304" s="106"/>
      <c r="F304" s="107"/>
      <c r="G304" s="104"/>
      <c r="H304" s="104"/>
      <c r="L304" s="56"/>
    </row>
    <row r="305" spans="1:12" ht="15.75" customHeight="1">
      <c r="A305" s="104"/>
      <c r="B305" s="104"/>
      <c r="C305" s="104"/>
      <c r="D305" s="104"/>
      <c r="E305" s="106"/>
      <c r="F305" s="107"/>
      <c r="G305" s="104"/>
      <c r="H305" s="104"/>
      <c r="L305" s="56"/>
    </row>
    <row r="306" spans="1:12" ht="15.75" customHeight="1">
      <c r="A306" s="104"/>
      <c r="B306" s="104"/>
      <c r="C306" s="104"/>
      <c r="D306" s="104"/>
      <c r="E306" s="106"/>
      <c r="F306" s="107"/>
      <c r="G306" s="104"/>
      <c r="H306" s="104"/>
      <c r="L306" s="56"/>
    </row>
    <row r="307" spans="1:12" ht="15.75" customHeight="1">
      <c r="A307" s="104"/>
      <c r="B307" s="104"/>
      <c r="C307" s="104"/>
      <c r="D307" s="104"/>
      <c r="E307" s="106"/>
      <c r="F307" s="107"/>
      <c r="G307" s="104"/>
      <c r="H307" s="104"/>
      <c r="L307" s="56"/>
    </row>
    <row r="308" spans="1:12" ht="15.75" customHeight="1">
      <c r="A308" s="104"/>
      <c r="B308" s="104"/>
      <c r="C308" s="104"/>
      <c r="D308" s="104"/>
      <c r="E308" s="106"/>
      <c r="F308" s="107"/>
      <c r="G308" s="104"/>
      <c r="H308" s="104"/>
      <c r="L308" s="56"/>
    </row>
    <row r="309" spans="1:12" ht="15.75" customHeight="1">
      <c r="A309" s="104"/>
      <c r="B309" s="104"/>
      <c r="C309" s="104"/>
      <c r="D309" s="104"/>
      <c r="E309" s="106"/>
      <c r="F309" s="107"/>
      <c r="G309" s="104"/>
      <c r="H309" s="104"/>
      <c r="L309" s="56"/>
    </row>
    <row r="310" spans="1:12" ht="15.75" customHeight="1">
      <c r="A310" s="104"/>
      <c r="B310" s="104"/>
      <c r="C310" s="104"/>
      <c r="D310" s="104"/>
      <c r="E310" s="106"/>
      <c r="F310" s="107"/>
      <c r="G310" s="104"/>
      <c r="H310" s="104"/>
      <c r="L310" s="56"/>
    </row>
    <row r="311" spans="1:12" ht="15.75" customHeight="1">
      <c r="A311" s="104"/>
      <c r="B311" s="104"/>
      <c r="C311" s="104"/>
      <c r="D311" s="104"/>
      <c r="E311" s="106"/>
      <c r="F311" s="107"/>
      <c r="G311" s="104"/>
      <c r="H311" s="104"/>
      <c r="L311" s="56"/>
    </row>
    <row r="312" spans="1:12" ht="15.75" customHeight="1">
      <c r="A312" s="104"/>
      <c r="B312" s="104"/>
      <c r="C312" s="104"/>
      <c r="D312" s="104"/>
      <c r="E312" s="106"/>
      <c r="F312" s="107"/>
      <c r="G312" s="104"/>
      <c r="H312" s="104"/>
      <c r="L312" s="56"/>
    </row>
    <row r="313" spans="1:12" ht="15.75" customHeight="1">
      <c r="A313" s="104"/>
      <c r="B313" s="104"/>
      <c r="C313" s="104"/>
      <c r="D313" s="104"/>
      <c r="E313" s="106"/>
      <c r="F313" s="107"/>
      <c r="G313" s="104"/>
      <c r="H313" s="104"/>
      <c r="L313" s="56"/>
    </row>
    <row r="314" spans="1:12" ht="15.75" customHeight="1">
      <c r="A314" s="104"/>
      <c r="B314" s="104"/>
      <c r="C314" s="104"/>
      <c r="D314" s="104"/>
      <c r="E314" s="106"/>
      <c r="F314" s="107"/>
      <c r="G314" s="104"/>
      <c r="H314" s="104"/>
      <c r="L314" s="56"/>
    </row>
    <row r="315" spans="1:12" ht="15.75" customHeight="1">
      <c r="A315" s="104"/>
      <c r="B315" s="104"/>
      <c r="C315" s="104"/>
      <c r="D315" s="104"/>
      <c r="E315" s="106"/>
      <c r="F315" s="107"/>
      <c r="G315" s="104"/>
      <c r="H315" s="104"/>
      <c r="L315" s="56"/>
    </row>
    <row r="316" spans="1:12" ht="15.75" customHeight="1">
      <c r="A316" s="104"/>
      <c r="B316" s="104"/>
      <c r="C316" s="104"/>
      <c r="D316" s="104"/>
      <c r="E316" s="106"/>
      <c r="F316" s="107"/>
      <c r="G316" s="104"/>
      <c r="H316" s="104"/>
      <c r="L316" s="56"/>
    </row>
    <row r="317" spans="1:12" ht="15.75" customHeight="1">
      <c r="A317" s="104"/>
      <c r="B317" s="104"/>
      <c r="C317" s="104"/>
      <c r="D317" s="104"/>
      <c r="E317" s="106"/>
      <c r="F317" s="107"/>
      <c r="G317" s="104"/>
      <c r="H317" s="104"/>
      <c r="L317" s="56"/>
    </row>
    <row r="318" spans="1:12" ht="15.75" customHeight="1">
      <c r="A318" s="104"/>
      <c r="B318" s="104"/>
      <c r="C318" s="104"/>
      <c r="D318" s="104"/>
      <c r="E318" s="106"/>
      <c r="F318" s="107"/>
      <c r="G318" s="104"/>
      <c r="H318" s="104"/>
      <c r="L318" s="56"/>
    </row>
    <row r="319" spans="1:12" ht="15.75" customHeight="1">
      <c r="A319" s="104"/>
      <c r="B319" s="104"/>
      <c r="C319" s="104"/>
      <c r="D319" s="104"/>
      <c r="E319" s="106"/>
      <c r="F319" s="107"/>
      <c r="G319" s="104"/>
      <c r="H319" s="104"/>
      <c r="L319" s="56"/>
    </row>
    <row r="320" spans="1:12" ht="15.75" customHeight="1">
      <c r="A320" s="104"/>
      <c r="B320" s="104"/>
      <c r="C320" s="104"/>
      <c r="D320" s="104"/>
      <c r="E320" s="106"/>
      <c r="F320" s="107"/>
      <c r="G320" s="104"/>
      <c r="H320" s="104"/>
      <c r="L320" s="56"/>
    </row>
    <row r="321" spans="1:12" ht="15.75" customHeight="1">
      <c r="A321" s="104"/>
      <c r="B321" s="104"/>
      <c r="C321" s="104"/>
      <c r="D321" s="104"/>
      <c r="E321" s="106"/>
      <c r="F321" s="107"/>
      <c r="G321" s="104"/>
      <c r="H321" s="104"/>
      <c r="L321" s="56"/>
    </row>
    <row r="322" spans="1:12" ht="15.75" customHeight="1">
      <c r="A322" s="104"/>
      <c r="B322" s="104"/>
      <c r="C322" s="104"/>
      <c r="D322" s="104"/>
      <c r="E322" s="106"/>
      <c r="F322" s="107"/>
      <c r="G322" s="104"/>
      <c r="H322" s="104"/>
      <c r="L322" s="56"/>
    </row>
    <row r="323" spans="1:12" ht="15.75" customHeight="1">
      <c r="A323" s="104"/>
      <c r="B323" s="104"/>
      <c r="C323" s="104"/>
      <c r="D323" s="104"/>
      <c r="E323" s="106"/>
      <c r="F323" s="107"/>
      <c r="G323" s="104"/>
      <c r="H323" s="104"/>
      <c r="L323" s="56"/>
    </row>
    <row r="324" spans="1:12" ht="15.75" customHeight="1">
      <c r="A324" s="104"/>
      <c r="B324" s="104"/>
      <c r="C324" s="104"/>
      <c r="D324" s="104"/>
      <c r="E324" s="106"/>
      <c r="F324" s="107"/>
      <c r="G324" s="104"/>
      <c r="H324" s="104"/>
      <c r="L324" s="56"/>
    </row>
    <row r="325" spans="1:12" ht="15.75" customHeight="1">
      <c r="A325" s="104"/>
      <c r="B325" s="104"/>
      <c r="C325" s="104"/>
      <c r="D325" s="104"/>
      <c r="E325" s="106"/>
      <c r="F325" s="107"/>
      <c r="G325" s="104"/>
      <c r="H325" s="104"/>
      <c r="L325" s="56"/>
    </row>
    <row r="326" spans="1:12" ht="15.75" customHeight="1">
      <c r="A326" s="104"/>
      <c r="B326" s="104"/>
      <c r="C326" s="104"/>
      <c r="D326" s="104"/>
      <c r="E326" s="106"/>
      <c r="F326" s="107"/>
      <c r="G326" s="104"/>
      <c r="H326" s="104"/>
      <c r="L326" s="56"/>
    </row>
    <row r="327" spans="1:12" ht="15.75" customHeight="1">
      <c r="A327" s="104"/>
      <c r="B327" s="104"/>
      <c r="C327" s="104"/>
      <c r="D327" s="104"/>
      <c r="E327" s="106"/>
      <c r="F327" s="107"/>
      <c r="G327" s="104"/>
      <c r="H327" s="104"/>
      <c r="L327" s="56"/>
    </row>
    <row r="328" spans="1:12" ht="15.75" customHeight="1">
      <c r="A328" s="104"/>
      <c r="B328" s="104"/>
      <c r="C328" s="104"/>
      <c r="D328" s="104"/>
      <c r="E328" s="106"/>
      <c r="F328" s="107"/>
      <c r="G328" s="104"/>
      <c r="H328" s="104"/>
      <c r="L328" s="56"/>
    </row>
    <row r="329" spans="1:12" ht="15.75" customHeight="1">
      <c r="A329" s="104"/>
      <c r="B329" s="104"/>
      <c r="C329" s="104"/>
      <c r="D329" s="104"/>
      <c r="E329" s="106"/>
      <c r="F329" s="107"/>
      <c r="G329" s="104"/>
      <c r="H329" s="104"/>
      <c r="L329" s="56"/>
    </row>
    <row r="330" spans="1:12" ht="15.75" customHeight="1">
      <c r="A330" s="104"/>
      <c r="B330" s="104"/>
      <c r="C330" s="104"/>
      <c r="D330" s="104"/>
      <c r="E330" s="106"/>
      <c r="F330" s="107"/>
      <c r="G330" s="104"/>
      <c r="H330" s="104"/>
      <c r="L330" s="56"/>
    </row>
    <row r="331" spans="1:12" ht="15.75" customHeight="1">
      <c r="A331" s="104"/>
      <c r="B331" s="104"/>
      <c r="C331" s="104"/>
      <c r="D331" s="104"/>
      <c r="E331" s="106"/>
      <c r="F331" s="107"/>
      <c r="G331" s="104"/>
      <c r="H331" s="104"/>
      <c r="L331" s="56"/>
    </row>
    <row r="332" spans="1:12" ht="15.75" customHeight="1">
      <c r="A332" s="104"/>
      <c r="B332" s="104"/>
      <c r="C332" s="104"/>
      <c r="D332" s="104"/>
      <c r="E332" s="106"/>
      <c r="F332" s="107"/>
      <c r="G332" s="104"/>
      <c r="H332" s="104"/>
      <c r="L332" s="56"/>
    </row>
    <row r="333" spans="1:12" ht="15.75" customHeight="1">
      <c r="A333" s="104"/>
      <c r="B333" s="104"/>
      <c r="C333" s="104"/>
      <c r="D333" s="104"/>
      <c r="E333" s="106"/>
      <c r="F333" s="107"/>
      <c r="G333" s="104"/>
      <c r="H333" s="104"/>
      <c r="L333" s="56"/>
    </row>
    <row r="334" spans="1:12" ht="15.75" customHeight="1">
      <c r="A334" s="104"/>
      <c r="B334" s="104"/>
      <c r="C334" s="104"/>
      <c r="D334" s="104"/>
      <c r="E334" s="106"/>
      <c r="F334" s="107"/>
      <c r="G334" s="104"/>
      <c r="H334" s="104"/>
      <c r="L334" s="56"/>
    </row>
    <row r="335" spans="1:12" ht="15.75" customHeight="1">
      <c r="A335" s="104"/>
      <c r="B335" s="104"/>
      <c r="C335" s="104"/>
      <c r="D335" s="104"/>
      <c r="E335" s="106"/>
      <c r="F335" s="107"/>
      <c r="G335" s="104"/>
      <c r="H335" s="104"/>
      <c r="L335" s="56"/>
    </row>
    <row r="336" spans="1:12" ht="15.75" customHeight="1">
      <c r="A336" s="104"/>
      <c r="B336" s="104"/>
      <c r="C336" s="104"/>
      <c r="D336" s="104"/>
      <c r="E336" s="106"/>
      <c r="F336" s="107"/>
      <c r="G336" s="104"/>
      <c r="H336" s="104"/>
      <c r="L336" s="56"/>
    </row>
    <row r="337" spans="1:12" ht="15.75" customHeight="1">
      <c r="A337" s="104"/>
      <c r="B337" s="104"/>
      <c r="C337" s="104"/>
      <c r="D337" s="104"/>
      <c r="E337" s="106"/>
      <c r="F337" s="107"/>
      <c r="G337" s="104"/>
      <c r="H337" s="104"/>
      <c r="L337" s="56"/>
    </row>
    <row r="338" spans="1:12" ht="15.75" customHeight="1">
      <c r="A338" s="104"/>
      <c r="B338" s="104"/>
      <c r="C338" s="104"/>
      <c r="D338" s="104"/>
      <c r="E338" s="106"/>
      <c r="F338" s="107"/>
      <c r="G338" s="104"/>
      <c r="H338" s="104"/>
      <c r="L338" s="56"/>
    </row>
    <row r="339" spans="1:12" ht="15.75" customHeight="1">
      <c r="A339" s="104"/>
      <c r="B339" s="104"/>
      <c r="C339" s="104"/>
      <c r="D339" s="104"/>
      <c r="E339" s="106"/>
      <c r="F339" s="107"/>
      <c r="G339" s="104"/>
      <c r="H339" s="104"/>
      <c r="L339" s="56"/>
    </row>
    <row r="340" spans="1:12" ht="15.75" customHeight="1">
      <c r="A340" s="104"/>
      <c r="B340" s="104"/>
      <c r="C340" s="104"/>
      <c r="D340" s="104"/>
      <c r="E340" s="106"/>
      <c r="F340" s="107"/>
      <c r="G340" s="104"/>
      <c r="H340" s="104"/>
      <c r="L340" s="56"/>
    </row>
    <row r="341" spans="1:12" ht="15.75" customHeight="1">
      <c r="A341" s="104"/>
      <c r="B341" s="104"/>
      <c r="C341" s="104"/>
      <c r="D341" s="104"/>
      <c r="E341" s="106"/>
      <c r="F341" s="107"/>
      <c r="G341" s="104"/>
      <c r="H341" s="104"/>
      <c r="L341" s="56"/>
    </row>
    <row r="342" spans="1:12" ht="15.75" customHeight="1">
      <c r="A342" s="104"/>
      <c r="B342" s="104"/>
      <c r="C342" s="104"/>
      <c r="D342" s="104"/>
      <c r="E342" s="106"/>
      <c r="F342" s="107"/>
      <c r="G342" s="104"/>
      <c r="H342" s="104"/>
      <c r="L342" s="56"/>
    </row>
    <row r="343" spans="1:12" ht="15.75" customHeight="1">
      <c r="A343" s="104"/>
      <c r="B343" s="104"/>
      <c r="C343" s="104"/>
      <c r="D343" s="104"/>
      <c r="E343" s="106"/>
      <c r="F343" s="107"/>
      <c r="G343" s="104"/>
      <c r="H343" s="104"/>
      <c r="L343" s="56"/>
    </row>
    <row r="344" spans="1:12" ht="15.75" customHeight="1">
      <c r="A344" s="104"/>
      <c r="B344" s="104"/>
      <c r="C344" s="104"/>
      <c r="D344" s="104"/>
      <c r="E344" s="106"/>
      <c r="F344" s="107"/>
      <c r="G344" s="104"/>
      <c r="H344" s="104"/>
      <c r="L344" s="56"/>
    </row>
    <row r="345" spans="1:12" ht="15.75" customHeight="1">
      <c r="A345" s="104"/>
      <c r="B345" s="104"/>
      <c r="C345" s="104"/>
      <c r="D345" s="104"/>
      <c r="E345" s="106"/>
      <c r="F345" s="107"/>
      <c r="G345" s="104"/>
      <c r="H345" s="104"/>
      <c r="L345" s="56"/>
    </row>
    <row r="346" spans="1:12" ht="15.75" customHeight="1">
      <c r="A346" s="104"/>
      <c r="B346" s="104"/>
      <c r="C346" s="104"/>
      <c r="D346" s="104"/>
      <c r="E346" s="106"/>
      <c r="F346" s="107"/>
      <c r="G346" s="104"/>
      <c r="H346" s="104"/>
      <c r="L346" s="56"/>
    </row>
    <row r="347" spans="1:12" ht="15.75" customHeight="1">
      <c r="A347" s="104"/>
      <c r="B347" s="104"/>
      <c r="C347" s="104"/>
      <c r="D347" s="104"/>
      <c r="E347" s="106"/>
      <c r="F347" s="107"/>
      <c r="G347" s="104"/>
      <c r="H347" s="104"/>
      <c r="L347" s="56"/>
    </row>
    <row r="348" spans="1:12" ht="15.75" customHeight="1">
      <c r="A348" s="104"/>
      <c r="B348" s="104"/>
      <c r="C348" s="104"/>
      <c r="D348" s="104"/>
      <c r="E348" s="106"/>
      <c r="F348" s="107"/>
      <c r="G348" s="104"/>
      <c r="H348" s="104"/>
      <c r="L348" s="56"/>
    </row>
    <row r="349" spans="1:12" ht="15.75" customHeight="1">
      <c r="A349" s="104"/>
      <c r="B349" s="104"/>
      <c r="C349" s="104"/>
      <c r="D349" s="104"/>
      <c r="E349" s="106"/>
      <c r="F349" s="107"/>
      <c r="G349" s="104"/>
      <c r="H349" s="104"/>
      <c r="L349" s="56"/>
    </row>
    <row r="350" spans="1:12" ht="15.75" customHeight="1">
      <c r="A350" s="104"/>
      <c r="B350" s="104"/>
      <c r="C350" s="104"/>
      <c r="D350" s="104"/>
      <c r="E350" s="106"/>
      <c r="F350" s="107"/>
      <c r="G350" s="104"/>
      <c r="H350" s="104"/>
      <c r="L350" s="56"/>
    </row>
    <row r="351" spans="1:12" ht="15.75" customHeight="1">
      <c r="A351" s="104"/>
      <c r="B351" s="104"/>
      <c r="C351" s="104"/>
      <c r="D351" s="104"/>
      <c r="E351" s="106"/>
      <c r="F351" s="107"/>
      <c r="G351" s="104"/>
      <c r="H351" s="104"/>
      <c r="L351" s="56"/>
    </row>
    <row r="352" spans="1:12" ht="15.75" customHeight="1">
      <c r="A352" s="104"/>
      <c r="B352" s="104"/>
      <c r="C352" s="104"/>
      <c r="D352" s="104"/>
      <c r="E352" s="106"/>
      <c r="F352" s="107"/>
      <c r="G352" s="104"/>
      <c r="H352" s="104"/>
      <c r="L352" s="56"/>
    </row>
    <row r="353" spans="1:12" ht="15.75" customHeight="1">
      <c r="A353" s="104"/>
      <c r="B353" s="104"/>
      <c r="C353" s="104"/>
      <c r="D353" s="104"/>
      <c r="E353" s="106"/>
      <c r="F353" s="107"/>
      <c r="G353" s="104"/>
      <c r="H353" s="104"/>
      <c r="L353" s="56"/>
    </row>
    <row r="354" spans="1:12" ht="15.75" customHeight="1">
      <c r="A354" s="104"/>
      <c r="B354" s="104"/>
      <c r="C354" s="104"/>
      <c r="D354" s="104"/>
      <c r="E354" s="106"/>
      <c r="F354" s="107"/>
      <c r="G354" s="104"/>
      <c r="H354" s="104"/>
      <c r="L354" s="56"/>
    </row>
    <row r="355" spans="1:12" ht="15.75" customHeight="1">
      <c r="A355" s="104"/>
      <c r="B355" s="104"/>
      <c r="C355" s="104"/>
      <c r="D355" s="104"/>
      <c r="E355" s="106"/>
      <c r="F355" s="107"/>
      <c r="G355" s="104"/>
      <c r="H355" s="104"/>
      <c r="L355" s="56"/>
    </row>
    <row r="356" spans="1:12" ht="15.75" customHeight="1">
      <c r="A356" s="104"/>
      <c r="B356" s="104"/>
      <c r="C356" s="104"/>
      <c r="D356" s="104"/>
      <c r="E356" s="106"/>
      <c r="F356" s="107"/>
      <c r="G356" s="104"/>
      <c r="H356" s="104"/>
      <c r="L356" s="56"/>
    </row>
    <row r="357" spans="1:12" ht="15.75" customHeight="1">
      <c r="A357" s="104"/>
      <c r="B357" s="104"/>
      <c r="C357" s="104"/>
      <c r="D357" s="104"/>
      <c r="E357" s="106"/>
      <c r="F357" s="107"/>
      <c r="G357" s="104"/>
      <c r="H357" s="104"/>
      <c r="L357" s="56"/>
    </row>
    <row r="358" spans="1:12" ht="15.75" customHeight="1">
      <c r="A358" s="104"/>
      <c r="B358" s="104"/>
      <c r="C358" s="104"/>
      <c r="D358" s="104"/>
      <c r="E358" s="106"/>
      <c r="F358" s="107"/>
      <c r="G358" s="104"/>
      <c r="H358" s="104"/>
      <c r="L358" s="56"/>
    </row>
    <row r="359" spans="1:12" ht="15.75" customHeight="1">
      <c r="A359" s="104"/>
      <c r="B359" s="104"/>
      <c r="C359" s="104"/>
      <c r="D359" s="104"/>
      <c r="E359" s="106"/>
      <c r="F359" s="107"/>
      <c r="G359" s="104"/>
      <c r="H359" s="104"/>
      <c r="L359" s="56"/>
    </row>
    <row r="360" spans="1:12" ht="15.75" customHeight="1">
      <c r="A360" s="104"/>
      <c r="B360" s="104"/>
      <c r="C360" s="104"/>
      <c r="D360" s="104"/>
      <c r="E360" s="106"/>
      <c r="F360" s="107"/>
      <c r="G360" s="104"/>
      <c r="H360" s="104"/>
      <c r="L360" s="56"/>
    </row>
    <row r="361" spans="1:12" ht="15.75" customHeight="1">
      <c r="A361" s="104"/>
      <c r="B361" s="104"/>
      <c r="C361" s="104"/>
      <c r="D361" s="104"/>
      <c r="E361" s="106"/>
      <c r="F361" s="107"/>
      <c r="G361" s="104"/>
      <c r="H361" s="104"/>
      <c r="L361" s="56"/>
    </row>
    <row r="362" spans="1:12" ht="15.75" customHeight="1">
      <c r="A362" s="104"/>
      <c r="B362" s="104"/>
      <c r="C362" s="104"/>
      <c r="D362" s="104"/>
      <c r="E362" s="106"/>
      <c r="F362" s="107"/>
      <c r="G362" s="104"/>
      <c r="H362" s="104"/>
      <c r="L362" s="56"/>
    </row>
    <row r="363" spans="1:12" ht="15.75" customHeight="1">
      <c r="A363" s="104"/>
      <c r="B363" s="104"/>
      <c r="C363" s="104"/>
      <c r="D363" s="104"/>
      <c r="E363" s="106"/>
      <c r="F363" s="107"/>
      <c r="G363" s="104"/>
      <c r="H363" s="104"/>
      <c r="L363" s="56"/>
    </row>
    <row r="364" spans="1:12" ht="15.75" customHeight="1">
      <c r="A364" s="104"/>
      <c r="B364" s="104"/>
      <c r="C364" s="104"/>
      <c r="D364" s="104"/>
      <c r="E364" s="106"/>
      <c r="F364" s="107"/>
      <c r="G364" s="104"/>
      <c r="H364" s="104"/>
      <c r="L364" s="56"/>
    </row>
    <row r="365" spans="1:12" ht="15.75" customHeight="1">
      <c r="A365" s="104"/>
      <c r="B365" s="104"/>
      <c r="C365" s="104"/>
      <c r="D365" s="104"/>
      <c r="E365" s="106"/>
      <c r="F365" s="107"/>
      <c r="G365" s="104"/>
      <c r="H365" s="104"/>
      <c r="L365" s="56"/>
    </row>
    <row r="366" spans="1:12" ht="15.75" customHeight="1">
      <c r="A366" s="104"/>
      <c r="B366" s="104"/>
      <c r="C366" s="104"/>
      <c r="D366" s="104"/>
      <c r="E366" s="106"/>
      <c r="F366" s="107"/>
      <c r="G366" s="104"/>
      <c r="H366" s="104"/>
      <c r="L366" s="56"/>
    </row>
    <row r="367" spans="1:12" ht="15.75" customHeight="1">
      <c r="A367" s="104"/>
      <c r="B367" s="104"/>
      <c r="C367" s="104"/>
      <c r="D367" s="104"/>
      <c r="E367" s="106"/>
      <c r="F367" s="107"/>
      <c r="G367" s="104"/>
      <c r="H367" s="104"/>
      <c r="L367" s="56"/>
    </row>
    <row r="368" spans="1:12" ht="15.75" customHeight="1">
      <c r="A368" s="104"/>
      <c r="B368" s="104"/>
      <c r="C368" s="104"/>
      <c r="D368" s="104"/>
      <c r="E368" s="106"/>
      <c r="F368" s="107"/>
      <c r="G368" s="104"/>
      <c r="H368" s="104"/>
      <c r="L368" s="56"/>
    </row>
    <row r="369" spans="1:12" ht="15.75" customHeight="1">
      <c r="A369" s="104"/>
      <c r="B369" s="104"/>
      <c r="C369" s="104"/>
      <c r="D369" s="104"/>
      <c r="E369" s="106"/>
      <c r="F369" s="107"/>
      <c r="G369" s="104"/>
      <c r="H369" s="104"/>
      <c r="L369" s="56"/>
    </row>
    <row r="370" spans="1:12" ht="15.75" customHeight="1">
      <c r="A370" s="104"/>
      <c r="B370" s="104"/>
      <c r="C370" s="104"/>
      <c r="D370" s="104"/>
      <c r="E370" s="106"/>
      <c r="F370" s="107"/>
      <c r="G370" s="104"/>
      <c r="H370" s="104"/>
      <c r="L370" s="56"/>
    </row>
    <row r="371" spans="1:12" ht="15.75" customHeight="1">
      <c r="A371" s="104"/>
      <c r="B371" s="104"/>
      <c r="C371" s="104"/>
      <c r="D371" s="104"/>
      <c r="E371" s="106"/>
      <c r="F371" s="107"/>
      <c r="G371" s="104"/>
      <c r="H371" s="104"/>
      <c r="L371" s="56"/>
    </row>
    <row r="372" spans="1:12" ht="15.75" customHeight="1">
      <c r="A372" s="104"/>
      <c r="B372" s="104"/>
      <c r="C372" s="104"/>
      <c r="D372" s="104"/>
      <c r="E372" s="106"/>
      <c r="F372" s="107"/>
      <c r="G372" s="104"/>
      <c r="H372" s="104"/>
      <c r="L372" s="56"/>
    </row>
    <row r="373" spans="1:12" ht="15.75" customHeight="1">
      <c r="A373" s="104"/>
      <c r="B373" s="104"/>
      <c r="C373" s="104"/>
      <c r="D373" s="104"/>
      <c r="E373" s="106"/>
      <c r="F373" s="107"/>
      <c r="G373" s="104"/>
      <c r="H373" s="104"/>
      <c r="L373" s="56"/>
    </row>
    <row r="374" spans="1:12" ht="15.75" customHeight="1">
      <c r="A374" s="104"/>
      <c r="B374" s="104"/>
      <c r="C374" s="104"/>
      <c r="D374" s="104"/>
      <c r="E374" s="106"/>
      <c r="F374" s="107"/>
      <c r="G374" s="104"/>
      <c r="H374" s="104"/>
      <c r="L374" s="56"/>
    </row>
    <row r="375" spans="1:12" ht="15.75" customHeight="1">
      <c r="A375" s="104"/>
      <c r="B375" s="104"/>
      <c r="C375" s="104"/>
      <c r="D375" s="104"/>
      <c r="E375" s="106"/>
      <c r="F375" s="107"/>
      <c r="G375" s="104"/>
      <c r="H375" s="104"/>
      <c r="L375" s="56"/>
    </row>
    <row r="376" spans="1:12" ht="15.75" customHeight="1">
      <c r="A376" s="104"/>
      <c r="B376" s="104"/>
      <c r="C376" s="104"/>
      <c r="D376" s="104"/>
      <c r="E376" s="106"/>
      <c r="F376" s="107"/>
      <c r="G376" s="104"/>
      <c r="H376" s="104"/>
      <c r="L376" s="56"/>
    </row>
    <row r="377" spans="1:12" ht="15.75" customHeight="1">
      <c r="A377" s="104"/>
      <c r="B377" s="104"/>
      <c r="C377" s="104"/>
      <c r="D377" s="104"/>
      <c r="E377" s="106"/>
      <c r="F377" s="107"/>
      <c r="G377" s="104"/>
      <c r="H377" s="104"/>
      <c r="L377" s="56"/>
    </row>
    <row r="378" spans="1:12" ht="15.75" customHeight="1">
      <c r="A378" s="104"/>
      <c r="B378" s="104"/>
      <c r="C378" s="104"/>
      <c r="D378" s="104"/>
      <c r="E378" s="106"/>
      <c r="F378" s="107"/>
      <c r="G378" s="104"/>
      <c r="H378" s="104"/>
      <c r="L378" s="56"/>
    </row>
    <row r="379" spans="1:12" ht="15.75" customHeight="1">
      <c r="A379" s="104"/>
      <c r="B379" s="104"/>
      <c r="C379" s="104"/>
      <c r="D379" s="104"/>
      <c r="E379" s="106"/>
      <c r="F379" s="107"/>
      <c r="G379" s="104"/>
      <c r="H379" s="104"/>
      <c r="L379" s="56"/>
    </row>
    <row r="380" spans="1:12" ht="15.75" customHeight="1">
      <c r="A380" s="104"/>
      <c r="B380" s="104"/>
      <c r="C380" s="104"/>
      <c r="D380" s="104"/>
      <c r="E380" s="106"/>
      <c r="F380" s="107"/>
      <c r="G380" s="104"/>
      <c r="H380" s="104"/>
      <c r="L380" s="56"/>
    </row>
    <row r="381" spans="1:12" ht="15.75" customHeight="1">
      <c r="A381" s="104"/>
      <c r="B381" s="104"/>
      <c r="C381" s="104"/>
      <c r="D381" s="104"/>
      <c r="E381" s="106"/>
      <c r="F381" s="107"/>
      <c r="G381" s="104"/>
      <c r="H381" s="104"/>
      <c r="L381" s="56"/>
    </row>
    <row r="382" spans="1:12" ht="15.75" customHeight="1">
      <c r="A382" s="104"/>
      <c r="B382" s="104"/>
      <c r="C382" s="104"/>
      <c r="D382" s="104"/>
      <c r="E382" s="106"/>
      <c r="F382" s="107"/>
      <c r="G382" s="104"/>
      <c r="H382" s="104"/>
      <c r="L382" s="56"/>
    </row>
    <row r="383" spans="1:12" ht="15.75" customHeight="1">
      <c r="A383" s="104"/>
      <c r="B383" s="104"/>
      <c r="C383" s="104"/>
      <c r="D383" s="104"/>
      <c r="E383" s="106"/>
      <c r="F383" s="107"/>
      <c r="G383" s="104"/>
      <c r="H383" s="104"/>
      <c r="L383" s="56"/>
    </row>
    <row r="384" spans="1:12" ht="15.75" customHeight="1">
      <c r="A384" s="104"/>
      <c r="B384" s="104"/>
      <c r="C384" s="104"/>
      <c r="D384" s="104"/>
      <c r="E384" s="106"/>
      <c r="F384" s="107"/>
      <c r="G384" s="104"/>
      <c r="H384" s="104"/>
      <c r="L384" s="56"/>
    </row>
    <row r="385" spans="1:12" ht="15.75" customHeight="1">
      <c r="A385" s="104"/>
      <c r="B385" s="104"/>
      <c r="C385" s="104"/>
      <c r="D385" s="104"/>
      <c r="E385" s="106"/>
      <c r="F385" s="107"/>
      <c r="G385" s="104"/>
      <c r="H385" s="104"/>
      <c r="L385" s="56"/>
    </row>
    <row r="386" spans="1:12" ht="15.75" customHeight="1">
      <c r="A386" s="104"/>
      <c r="B386" s="104"/>
      <c r="C386" s="104"/>
      <c r="D386" s="104"/>
      <c r="E386" s="106"/>
      <c r="F386" s="107"/>
      <c r="G386" s="104"/>
      <c r="H386" s="104"/>
      <c r="L386" s="56"/>
    </row>
    <row r="387" spans="1:12" ht="15.75" customHeight="1">
      <c r="A387" s="104"/>
      <c r="B387" s="104"/>
      <c r="C387" s="104"/>
      <c r="D387" s="104"/>
      <c r="E387" s="106"/>
      <c r="F387" s="107"/>
      <c r="G387" s="104"/>
      <c r="H387" s="104"/>
      <c r="L387" s="56"/>
    </row>
    <row r="388" spans="1:12" ht="15.75" customHeight="1">
      <c r="A388" s="104"/>
      <c r="B388" s="104"/>
      <c r="C388" s="104"/>
      <c r="D388" s="104"/>
      <c r="E388" s="106"/>
      <c r="F388" s="107"/>
      <c r="G388" s="104"/>
      <c r="H388" s="104"/>
      <c r="L388" s="56"/>
    </row>
    <row r="389" spans="1:12" ht="15.75" customHeight="1">
      <c r="A389" s="104"/>
      <c r="B389" s="104"/>
      <c r="C389" s="104"/>
      <c r="D389" s="104"/>
      <c r="E389" s="106"/>
      <c r="F389" s="107"/>
      <c r="G389" s="104"/>
      <c r="H389" s="104"/>
      <c r="L389" s="56"/>
    </row>
    <row r="390" spans="1:12" ht="15.75" customHeight="1">
      <c r="A390" s="104"/>
      <c r="B390" s="104"/>
      <c r="C390" s="104"/>
      <c r="D390" s="104"/>
      <c r="E390" s="106"/>
      <c r="F390" s="107"/>
      <c r="G390" s="104"/>
      <c r="H390" s="104"/>
      <c r="L390" s="56"/>
    </row>
    <row r="391" spans="1:12" ht="15.75" customHeight="1">
      <c r="A391" s="104"/>
      <c r="B391" s="104"/>
      <c r="C391" s="104"/>
      <c r="D391" s="104"/>
      <c r="E391" s="106"/>
      <c r="F391" s="107"/>
      <c r="G391" s="104"/>
      <c r="H391" s="104"/>
      <c r="L391" s="56"/>
    </row>
    <row r="392" spans="1:12" ht="15.75" customHeight="1">
      <c r="A392" s="104"/>
      <c r="B392" s="104"/>
      <c r="C392" s="104"/>
      <c r="D392" s="104"/>
      <c r="E392" s="106"/>
      <c r="F392" s="107"/>
      <c r="G392" s="104"/>
      <c r="H392" s="104"/>
      <c r="L392" s="56"/>
    </row>
    <row r="393" spans="1:12" ht="15.75" customHeight="1">
      <c r="A393" s="104"/>
      <c r="B393" s="104"/>
      <c r="C393" s="104"/>
      <c r="D393" s="104"/>
      <c r="E393" s="106"/>
      <c r="F393" s="107"/>
      <c r="G393" s="104"/>
      <c r="H393" s="104"/>
      <c r="L393" s="56"/>
    </row>
    <row r="394" spans="1:12" ht="15.75" customHeight="1">
      <c r="A394" s="104"/>
      <c r="B394" s="104"/>
      <c r="C394" s="104"/>
      <c r="D394" s="104"/>
      <c r="E394" s="106"/>
      <c r="F394" s="107"/>
      <c r="G394" s="104"/>
      <c r="H394" s="104"/>
      <c r="L394" s="56"/>
    </row>
    <row r="395" spans="1:12" ht="15.75" customHeight="1">
      <c r="A395" s="104"/>
      <c r="B395" s="104"/>
      <c r="C395" s="104"/>
      <c r="D395" s="104"/>
      <c r="E395" s="106"/>
      <c r="F395" s="107"/>
      <c r="G395" s="104"/>
      <c r="H395" s="104"/>
      <c r="L395" s="56"/>
    </row>
    <row r="396" spans="1:12" ht="15.75" customHeight="1">
      <c r="A396" s="104"/>
      <c r="B396" s="104"/>
      <c r="C396" s="104"/>
      <c r="D396" s="104"/>
      <c r="E396" s="106"/>
      <c r="F396" s="107"/>
      <c r="G396" s="104"/>
      <c r="H396" s="104"/>
      <c r="L396" s="56"/>
    </row>
    <row r="397" spans="1:12" ht="15.75" customHeight="1">
      <c r="A397" s="104"/>
      <c r="B397" s="104"/>
      <c r="C397" s="104"/>
      <c r="D397" s="104"/>
      <c r="E397" s="106"/>
      <c r="F397" s="107"/>
      <c r="G397" s="104"/>
      <c r="H397" s="104"/>
      <c r="L397" s="56"/>
    </row>
    <row r="398" spans="1:12" ht="15.75" customHeight="1">
      <c r="A398" s="104"/>
      <c r="B398" s="104"/>
      <c r="C398" s="104"/>
      <c r="D398" s="104"/>
      <c r="E398" s="106"/>
      <c r="F398" s="107"/>
      <c r="G398" s="104"/>
      <c r="H398" s="104"/>
      <c r="L398" s="56"/>
    </row>
    <row r="399" spans="1:12" ht="15.75" customHeight="1">
      <c r="A399" s="104"/>
      <c r="B399" s="104"/>
      <c r="C399" s="104"/>
      <c r="D399" s="104"/>
      <c r="E399" s="106"/>
      <c r="F399" s="107"/>
      <c r="G399" s="104"/>
      <c r="H399" s="104"/>
      <c r="L399" s="56"/>
    </row>
    <row r="400" spans="1:12" ht="15.75" customHeight="1">
      <c r="A400" s="104"/>
      <c r="B400" s="104"/>
      <c r="C400" s="104"/>
      <c r="D400" s="104"/>
      <c r="E400" s="106"/>
      <c r="F400" s="107"/>
      <c r="G400" s="104"/>
      <c r="H400" s="104"/>
      <c r="L400" s="56"/>
    </row>
    <row r="401" spans="1:12" ht="15.75" customHeight="1">
      <c r="A401" s="104"/>
      <c r="B401" s="104"/>
      <c r="C401" s="104"/>
      <c r="D401" s="104"/>
      <c r="E401" s="106"/>
      <c r="F401" s="107"/>
      <c r="G401" s="104"/>
      <c r="H401" s="104"/>
      <c r="L401" s="56"/>
    </row>
    <row r="402" spans="1:12" ht="15.75" customHeight="1">
      <c r="A402" s="104"/>
      <c r="B402" s="104"/>
      <c r="C402" s="104"/>
      <c r="D402" s="104"/>
      <c r="E402" s="106"/>
      <c r="F402" s="107"/>
      <c r="G402" s="104"/>
      <c r="H402" s="104"/>
      <c r="L402" s="56"/>
    </row>
    <row r="403" spans="1:12" ht="15.75" customHeight="1">
      <c r="A403" s="104"/>
      <c r="B403" s="104"/>
      <c r="C403" s="104"/>
      <c r="D403" s="104"/>
      <c r="E403" s="106"/>
      <c r="F403" s="107"/>
      <c r="G403" s="104"/>
      <c r="H403" s="104"/>
      <c r="L403" s="56"/>
    </row>
    <row r="404" spans="1:12" ht="15.75" customHeight="1">
      <c r="A404" s="104"/>
      <c r="B404" s="104"/>
      <c r="C404" s="104"/>
      <c r="D404" s="104"/>
      <c r="E404" s="106"/>
      <c r="F404" s="107"/>
      <c r="G404" s="104"/>
      <c r="H404" s="104"/>
      <c r="L404" s="56"/>
    </row>
    <row r="405" spans="1:12" ht="15.75" customHeight="1">
      <c r="A405" s="104"/>
      <c r="B405" s="104"/>
      <c r="C405" s="104"/>
      <c r="D405" s="104"/>
      <c r="E405" s="106"/>
      <c r="F405" s="107"/>
      <c r="G405" s="104"/>
      <c r="H405" s="104"/>
      <c r="L405" s="56"/>
    </row>
    <row r="406" spans="1:12" ht="15.75" customHeight="1">
      <c r="A406" s="104"/>
      <c r="B406" s="104"/>
      <c r="C406" s="104"/>
      <c r="D406" s="104"/>
      <c r="E406" s="106"/>
      <c r="F406" s="107"/>
      <c r="G406" s="104"/>
      <c r="H406" s="104"/>
      <c r="L406" s="56"/>
    </row>
    <row r="407" spans="1:12" ht="15.75" customHeight="1">
      <c r="A407" s="104"/>
      <c r="B407" s="104"/>
      <c r="C407" s="104"/>
      <c r="D407" s="104"/>
      <c r="E407" s="106"/>
      <c r="F407" s="107"/>
      <c r="G407" s="104"/>
      <c r="H407" s="104"/>
      <c r="L407" s="56"/>
    </row>
    <row r="408" spans="1:12" ht="15.75" customHeight="1">
      <c r="A408" s="104"/>
      <c r="B408" s="104"/>
      <c r="C408" s="104"/>
      <c r="D408" s="104"/>
      <c r="E408" s="106"/>
      <c r="F408" s="107"/>
      <c r="G408" s="104"/>
      <c r="H408" s="104"/>
      <c r="L408" s="56"/>
    </row>
    <row r="409" spans="1:12" ht="15.75" customHeight="1">
      <c r="A409" s="104"/>
      <c r="B409" s="104"/>
      <c r="C409" s="104"/>
      <c r="D409" s="104"/>
      <c r="E409" s="106"/>
      <c r="F409" s="107"/>
      <c r="G409" s="104"/>
      <c r="H409" s="104"/>
      <c r="L409" s="56"/>
    </row>
    <row r="410" spans="1:12" ht="15.75" customHeight="1">
      <c r="A410" s="104"/>
      <c r="B410" s="104"/>
      <c r="C410" s="104"/>
      <c r="D410" s="104"/>
      <c r="E410" s="106"/>
      <c r="F410" s="107"/>
      <c r="G410" s="104"/>
      <c r="H410" s="104"/>
      <c r="L410" s="56"/>
    </row>
    <row r="411" spans="1:12" ht="15.75" customHeight="1">
      <c r="A411" s="104"/>
      <c r="B411" s="104"/>
      <c r="C411" s="104"/>
      <c r="D411" s="104"/>
      <c r="E411" s="106"/>
      <c r="F411" s="107"/>
      <c r="G411" s="104"/>
      <c r="H411" s="104"/>
      <c r="L411" s="56"/>
    </row>
    <row r="412" spans="1:12" ht="15.75" customHeight="1">
      <c r="A412" s="104"/>
      <c r="B412" s="104"/>
      <c r="C412" s="104"/>
      <c r="D412" s="104"/>
      <c r="E412" s="106"/>
      <c r="F412" s="107"/>
      <c r="G412" s="104"/>
      <c r="H412" s="104"/>
      <c r="L412" s="56"/>
    </row>
    <row r="413" spans="1:12" ht="15.75" customHeight="1">
      <c r="A413" s="104"/>
      <c r="B413" s="104"/>
      <c r="C413" s="104"/>
      <c r="D413" s="104"/>
      <c r="E413" s="106"/>
      <c r="F413" s="107"/>
      <c r="G413" s="104"/>
      <c r="H413" s="104"/>
      <c r="L413" s="56"/>
    </row>
    <row r="414" spans="1:12" ht="15.75" customHeight="1">
      <c r="A414" s="104"/>
      <c r="B414" s="104"/>
      <c r="C414" s="104"/>
      <c r="D414" s="104"/>
      <c r="E414" s="106"/>
      <c r="F414" s="107"/>
      <c r="G414" s="104"/>
      <c r="H414" s="104"/>
      <c r="L414" s="56"/>
    </row>
    <row r="415" spans="1:12" ht="15.75" customHeight="1">
      <c r="A415" s="104"/>
      <c r="B415" s="104"/>
      <c r="C415" s="104"/>
      <c r="D415" s="104"/>
      <c r="E415" s="106"/>
      <c r="F415" s="107"/>
      <c r="G415" s="104"/>
      <c r="H415" s="104"/>
      <c r="L415" s="56"/>
    </row>
    <row r="416" spans="1:12" ht="15.75" customHeight="1">
      <c r="A416" s="104"/>
      <c r="B416" s="104"/>
      <c r="C416" s="104"/>
      <c r="D416" s="104"/>
      <c r="E416" s="106"/>
      <c r="F416" s="107"/>
      <c r="G416" s="104"/>
      <c r="H416" s="104"/>
      <c r="L416" s="56"/>
    </row>
    <row r="417" spans="1:12" ht="15.75" customHeight="1">
      <c r="A417" s="104"/>
      <c r="B417" s="104"/>
      <c r="C417" s="104"/>
      <c r="D417" s="104"/>
      <c r="E417" s="106"/>
      <c r="F417" s="107"/>
      <c r="G417" s="104"/>
      <c r="H417" s="104"/>
      <c r="L417" s="56"/>
    </row>
    <row r="418" spans="1:12" ht="15.75" customHeight="1">
      <c r="A418" s="104"/>
      <c r="B418" s="104"/>
      <c r="C418" s="104"/>
      <c r="D418" s="104"/>
      <c r="E418" s="106"/>
      <c r="F418" s="107"/>
      <c r="G418" s="104"/>
      <c r="H418" s="104"/>
      <c r="L418" s="56"/>
    </row>
    <row r="419" spans="1:12" ht="15.75" customHeight="1">
      <c r="A419" s="104"/>
      <c r="B419" s="104"/>
      <c r="C419" s="104"/>
      <c r="D419" s="104"/>
      <c r="E419" s="106"/>
      <c r="F419" s="107"/>
      <c r="G419" s="104"/>
      <c r="H419" s="104"/>
      <c r="L419" s="56"/>
    </row>
    <row r="420" spans="1:12" ht="15.75" customHeight="1">
      <c r="A420" s="104"/>
      <c r="B420" s="104"/>
      <c r="C420" s="104"/>
      <c r="D420" s="104"/>
      <c r="E420" s="106"/>
      <c r="F420" s="107"/>
      <c r="G420" s="104"/>
      <c r="H420" s="104"/>
      <c r="L420" s="56"/>
    </row>
    <row r="421" spans="1:12" ht="15.75" customHeight="1">
      <c r="A421" s="104"/>
      <c r="B421" s="104"/>
      <c r="C421" s="104"/>
      <c r="D421" s="104"/>
      <c r="E421" s="106"/>
      <c r="F421" s="107"/>
      <c r="G421" s="104"/>
      <c r="H421" s="104"/>
      <c r="L421" s="56"/>
    </row>
    <row r="422" spans="1:12" ht="15.75" customHeight="1">
      <c r="A422" s="104"/>
      <c r="B422" s="104"/>
      <c r="C422" s="104"/>
      <c r="D422" s="104"/>
      <c r="E422" s="106"/>
      <c r="F422" s="107"/>
      <c r="G422" s="104"/>
      <c r="H422" s="104"/>
      <c r="L422" s="56"/>
    </row>
    <row r="423" spans="1:12" ht="15.75" customHeight="1">
      <c r="A423" s="104"/>
      <c r="B423" s="104"/>
      <c r="C423" s="104"/>
      <c r="D423" s="104"/>
      <c r="E423" s="106"/>
      <c r="F423" s="107"/>
      <c r="G423" s="104"/>
      <c r="H423" s="104"/>
      <c r="L423" s="56"/>
    </row>
    <row r="424" spans="1:12" ht="15.75" customHeight="1">
      <c r="A424" s="104"/>
      <c r="B424" s="104"/>
      <c r="C424" s="104"/>
      <c r="D424" s="104"/>
      <c r="E424" s="106"/>
      <c r="F424" s="107"/>
      <c r="G424" s="104"/>
      <c r="H424" s="104"/>
      <c r="L424" s="56"/>
    </row>
    <row r="425" spans="1:12" ht="15.75" customHeight="1">
      <c r="A425" s="104"/>
      <c r="B425" s="104"/>
      <c r="C425" s="104"/>
      <c r="D425" s="104"/>
      <c r="E425" s="106"/>
      <c r="F425" s="107"/>
      <c r="G425" s="104"/>
      <c r="H425" s="104"/>
      <c r="L425" s="56"/>
    </row>
    <row r="426" spans="1:12" ht="15.75" customHeight="1">
      <c r="A426" s="104"/>
      <c r="B426" s="104"/>
      <c r="C426" s="104"/>
      <c r="D426" s="104"/>
      <c r="E426" s="106"/>
      <c r="F426" s="107"/>
      <c r="G426" s="104"/>
      <c r="H426" s="104"/>
      <c r="L426" s="56"/>
    </row>
    <row r="427" spans="1:12" ht="15.75" customHeight="1">
      <c r="A427" s="104"/>
      <c r="B427" s="104"/>
      <c r="C427" s="104"/>
      <c r="D427" s="104"/>
      <c r="E427" s="106"/>
      <c r="F427" s="107"/>
      <c r="G427" s="104"/>
      <c r="H427" s="104"/>
      <c r="L427" s="56"/>
    </row>
    <row r="428" spans="1:12" ht="15.75" customHeight="1">
      <c r="A428" s="104"/>
      <c r="B428" s="104"/>
      <c r="C428" s="104"/>
      <c r="D428" s="104"/>
      <c r="E428" s="106"/>
      <c r="F428" s="107"/>
      <c r="G428" s="104"/>
      <c r="H428" s="104"/>
      <c r="L428" s="56"/>
    </row>
    <row r="429" spans="1:12" ht="15.75" customHeight="1">
      <c r="A429" s="104"/>
      <c r="B429" s="104"/>
      <c r="C429" s="104"/>
      <c r="D429" s="104"/>
      <c r="E429" s="106"/>
      <c r="F429" s="107"/>
      <c r="G429" s="104"/>
      <c r="H429" s="104"/>
      <c r="L429" s="56"/>
    </row>
    <row r="430" spans="1:12" ht="15.75" customHeight="1">
      <c r="A430" s="104"/>
      <c r="B430" s="104"/>
      <c r="C430" s="104"/>
      <c r="D430" s="104"/>
      <c r="E430" s="106"/>
      <c r="F430" s="107"/>
      <c r="G430" s="104"/>
      <c r="H430" s="104"/>
      <c r="L430" s="56"/>
    </row>
    <row r="431" spans="1:12" ht="15.75" customHeight="1">
      <c r="A431" s="104"/>
      <c r="B431" s="104"/>
      <c r="C431" s="104"/>
      <c r="D431" s="104"/>
      <c r="E431" s="106"/>
      <c r="F431" s="107"/>
      <c r="G431" s="104"/>
      <c r="H431" s="104"/>
      <c r="L431" s="56"/>
    </row>
    <row r="432" spans="1:12" ht="15.75" customHeight="1">
      <c r="A432" s="104"/>
      <c r="B432" s="104"/>
      <c r="C432" s="104"/>
      <c r="D432" s="104"/>
      <c r="E432" s="106"/>
      <c r="F432" s="107"/>
      <c r="G432" s="104"/>
      <c r="H432" s="104"/>
      <c r="L432" s="56"/>
    </row>
    <row r="433" spans="1:12" ht="15.75" customHeight="1">
      <c r="A433" s="104"/>
      <c r="B433" s="104"/>
      <c r="C433" s="104"/>
      <c r="D433" s="104"/>
      <c r="E433" s="106"/>
      <c r="F433" s="107"/>
      <c r="G433" s="104"/>
      <c r="H433" s="104"/>
      <c r="L433" s="56"/>
    </row>
    <row r="434" spans="1:12" ht="15.75" customHeight="1">
      <c r="A434" s="104"/>
      <c r="B434" s="104"/>
      <c r="C434" s="104"/>
      <c r="D434" s="104"/>
      <c r="E434" s="106"/>
      <c r="F434" s="107"/>
      <c r="G434" s="104"/>
      <c r="H434" s="104"/>
      <c r="L434" s="56"/>
    </row>
    <row r="435" spans="1:12" ht="15.75" customHeight="1">
      <c r="A435" s="104"/>
      <c r="B435" s="104"/>
      <c r="C435" s="104"/>
      <c r="D435" s="104"/>
      <c r="E435" s="106"/>
      <c r="F435" s="107"/>
      <c r="G435" s="104"/>
      <c r="H435" s="104"/>
      <c r="L435" s="56"/>
    </row>
    <row r="436" spans="1:12" ht="15.75" customHeight="1">
      <c r="A436" s="104"/>
      <c r="B436" s="104"/>
      <c r="C436" s="104"/>
      <c r="D436" s="104"/>
      <c r="E436" s="106"/>
      <c r="F436" s="107"/>
      <c r="G436" s="104"/>
      <c r="H436" s="104"/>
      <c r="L436" s="56"/>
    </row>
    <row r="437" spans="1:12" ht="15.75" customHeight="1">
      <c r="A437" s="104"/>
      <c r="B437" s="104"/>
      <c r="C437" s="104"/>
      <c r="D437" s="104"/>
      <c r="E437" s="106"/>
      <c r="F437" s="107"/>
      <c r="G437" s="104"/>
      <c r="H437" s="104"/>
      <c r="L437" s="56"/>
    </row>
    <row r="438" spans="1:12" ht="15.75" customHeight="1">
      <c r="A438" s="104"/>
      <c r="B438" s="104"/>
      <c r="C438" s="104"/>
      <c r="D438" s="104"/>
      <c r="E438" s="106"/>
      <c r="F438" s="107"/>
      <c r="G438" s="104"/>
      <c r="H438" s="104"/>
      <c r="L438" s="56"/>
    </row>
    <row r="439" spans="1:12" ht="15.75" customHeight="1">
      <c r="A439" s="104"/>
      <c r="B439" s="104"/>
      <c r="C439" s="104"/>
      <c r="D439" s="104"/>
      <c r="E439" s="106"/>
      <c r="F439" s="107"/>
      <c r="G439" s="104"/>
      <c r="H439" s="104"/>
      <c r="L439" s="56"/>
    </row>
    <row r="440" spans="1:12" ht="15.75" customHeight="1">
      <c r="A440" s="104"/>
      <c r="B440" s="104"/>
      <c r="C440" s="104"/>
      <c r="D440" s="104"/>
      <c r="E440" s="106"/>
      <c r="F440" s="107"/>
      <c r="G440" s="104"/>
      <c r="H440" s="104"/>
      <c r="L440" s="56"/>
    </row>
    <row r="441" spans="1:12" ht="15.75" customHeight="1">
      <c r="A441" s="104"/>
      <c r="B441" s="104"/>
      <c r="C441" s="104"/>
      <c r="D441" s="104"/>
      <c r="E441" s="106"/>
      <c r="F441" s="107"/>
      <c r="G441" s="104"/>
      <c r="H441" s="104"/>
      <c r="L441" s="56"/>
    </row>
    <row r="442" spans="1:12" ht="15.75" customHeight="1">
      <c r="A442" s="104"/>
      <c r="B442" s="104"/>
      <c r="C442" s="104"/>
      <c r="D442" s="104"/>
      <c r="E442" s="106"/>
      <c r="F442" s="107"/>
      <c r="G442" s="104"/>
      <c r="H442" s="104"/>
      <c r="L442" s="56"/>
    </row>
    <row r="443" spans="1:12" ht="15.75" customHeight="1">
      <c r="A443" s="104"/>
      <c r="B443" s="104"/>
      <c r="C443" s="104"/>
      <c r="D443" s="104"/>
      <c r="E443" s="106"/>
      <c r="F443" s="107"/>
      <c r="G443" s="104"/>
      <c r="H443" s="104"/>
      <c r="L443" s="56"/>
    </row>
    <row r="444" spans="1:12" ht="15.75" customHeight="1">
      <c r="A444" s="104"/>
      <c r="B444" s="104"/>
      <c r="C444" s="104"/>
      <c r="D444" s="104"/>
      <c r="E444" s="106"/>
      <c r="F444" s="107"/>
      <c r="G444" s="104"/>
      <c r="H444" s="104"/>
      <c r="L444" s="56"/>
    </row>
    <row r="445" spans="1:12" ht="15.75" customHeight="1">
      <c r="A445" s="104"/>
      <c r="B445" s="104"/>
      <c r="C445" s="104"/>
      <c r="D445" s="104"/>
      <c r="E445" s="106"/>
      <c r="F445" s="107"/>
      <c r="G445" s="104"/>
      <c r="H445" s="104"/>
      <c r="L445" s="56"/>
    </row>
    <row r="446" spans="1:12" ht="15.75" customHeight="1">
      <c r="A446" s="104"/>
      <c r="B446" s="104"/>
      <c r="C446" s="104"/>
      <c r="D446" s="104"/>
      <c r="E446" s="106"/>
      <c r="F446" s="107"/>
      <c r="G446" s="104"/>
      <c r="H446" s="104"/>
      <c r="L446" s="56"/>
    </row>
    <row r="447" spans="1:12" ht="15.75" customHeight="1">
      <c r="A447" s="104"/>
      <c r="B447" s="104"/>
      <c r="C447" s="104"/>
      <c r="D447" s="104"/>
      <c r="E447" s="106"/>
      <c r="F447" s="107"/>
      <c r="G447" s="104"/>
      <c r="H447" s="104"/>
      <c r="L447" s="56"/>
    </row>
    <row r="448" spans="1:12" ht="15.75" customHeight="1">
      <c r="A448" s="104"/>
      <c r="B448" s="104"/>
      <c r="C448" s="104"/>
      <c r="D448" s="104"/>
      <c r="E448" s="106"/>
      <c r="F448" s="107"/>
      <c r="G448" s="104"/>
      <c r="H448" s="104"/>
      <c r="L448" s="56"/>
    </row>
    <row r="449" spans="1:12" ht="15.75" customHeight="1">
      <c r="A449" s="104"/>
      <c r="B449" s="104"/>
      <c r="C449" s="104"/>
      <c r="D449" s="104"/>
      <c r="E449" s="106"/>
      <c r="F449" s="107"/>
      <c r="G449" s="104"/>
      <c r="H449" s="104"/>
      <c r="L449" s="56"/>
    </row>
    <row r="450" spans="1:12" ht="15.75" customHeight="1">
      <c r="A450" s="104"/>
      <c r="B450" s="104"/>
      <c r="C450" s="104"/>
      <c r="D450" s="104"/>
      <c r="E450" s="106"/>
      <c r="F450" s="107"/>
      <c r="G450" s="104"/>
      <c r="H450" s="104"/>
      <c r="L450" s="56"/>
    </row>
    <row r="451" spans="1:12" ht="15.75" customHeight="1">
      <c r="A451" s="104"/>
      <c r="B451" s="104"/>
      <c r="C451" s="104"/>
      <c r="D451" s="104"/>
      <c r="E451" s="106"/>
      <c r="F451" s="107"/>
      <c r="G451" s="104"/>
      <c r="H451" s="104"/>
      <c r="L451" s="56"/>
    </row>
    <row r="452" spans="1:12" ht="15.75" customHeight="1">
      <c r="A452" s="104"/>
      <c r="B452" s="104"/>
      <c r="C452" s="104"/>
      <c r="D452" s="104"/>
      <c r="E452" s="106"/>
      <c r="F452" s="107"/>
      <c r="G452" s="104"/>
      <c r="H452" s="104"/>
      <c r="L452" s="56"/>
    </row>
    <row r="453" spans="1:12" ht="15.75" customHeight="1">
      <c r="A453" s="104"/>
      <c r="B453" s="104"/>
      <c r="C453" s="104"/>
      <c r="D453" s="104"/>
      <c r="E453" s="106"/>
      <c r="F453" s="107"/>
      <c r="G453" s="104"/>
      <c r="H453" s="104"/>
      <c r="L453" s="56"/>
    </row>
    <row r="454" spans="1:12" ht="15.75" customHeight="1">
      <c r="A454" s="104"/>
      <c r="B454" s="104"/>
      <c r="C454" s="104"/>
      <c r="D454" s="104"/>
      <c r="E454" s="106"/>
      <c r="F454" s="107"/>
      <c r="G454" s="104"/>
      <c r="H454" s="104"/>
      <c r="L454" s="56"/>
    </row>
    <row r="455" spans="1:12" ht="15.75" customHeight="1">
      <c r="A455" s="104"/>
      <c r="B455" s="104"/>
      <c r="C455" s="104"/>
      <c r="D455" s="104"/>
      <c r="E455" s="106"/>
      <c r="F455" s="107"/>
      <c r="G455" s="104"/>
      <c r="H455" s="104"/>
      <c r="L455" s="56"/>
    </row>
    <row r="456" spans="1:12" ht="15.75" customHeight="1">
      <c r="A456" s="104"/>
      <c r="B456" s="104"/>
      <c r="C456" s="104"/>
      <c r="D456" s="104"/>
      <c r="E456" s="106"/>
      <c r="F456" s="107"/>
      <c r="G456" s="104"/>
      <c r="H456" s="104"/>
      <c r="L456" s="56"/>
    </row>
    <row r="457" spans="1:12" ht="15.75" customHeight="1">
      <c r="A457" s="104"/>
      <c r="B457" s="104"/>
      <c r="C457" s="104"/>
      <c r="D457" s="104"/>
      <c r="E457" s="106"/>
      <c r="F457" s="107"/>
      <c r="G457" s="104"/>
      <c r="H457" s="104"/>
      <c r="L457" s="56"/>
    </row>
    <row r="458" spans="1:12" ht="15.75" customHeight="1">
      <c r="A458" s="104"/>
      <c r="B458" s="104"/>
      <c r="C458" s="104"/>
      <c r="D458" s="104"/>
      <c r="E458" s="106"/>
      <c r="F458" s="107"/>
      <c r="G458" s="104"/>
      <c r="H458" s="104"/>
      <c r="L458" s="56"/>
    </row>
    <row r="459" spans="1:12" ht="15.75" customHeight="1">
      <c r="A459" s="104"/>
      <c r="B459" s="104"/>
      <c r="C459" s="104"/>
      <c r="D459" s="104"/>
      <c r="E459" s="106"/>
      <c r="F459" s="107"/>
      <c r="G459" s="104"/>
      <c r="H459" s="104"/>
      <c r="L459" s="56"/>
    </row>
    <row r="460" spans="1:12" ht="15.75" customHeight="1">
      <c r="A460" s="104"/>
      <c r="B460" s="104"/>
      <c r="C460" s="104"/>
      <c r="D460" s="104"/>
      <c r="E460" s="106"/>
      <c r="F460" s="107"/>
      <c r="G460" s="104"/>
      <c r="H460" s="104"/>
      <c r="L460" s="56"/>
    </row>
    <row r="461" spans="1:12" ht="15.75" customHeight="1">
      <c r="A461" s="104"/>
      <c r="B461" s="104"/>
      <c r="C461" s="104"/>
      <c r="D461" s="104"/>
      <c r="E461" s="106"/>
      <c r="F461" s="107"/>
      <c r="G461" s="104"/>
      <c r="H461" s="104"/>
      <c r="L461" s="56"/>
    </row>
    <row r="462" spans="1:12" ht="15.75" customHeight="1">
      <c r="A462" s="104"/>
      <c r="B462" s="104"/>
      <c r="C462" s="104"/>
      <c r="D462" s="104"/>
      <c r="E462" s="106"/>
      <c r="F462" s="107"/>
      <c r="G462" s="104"/>
      <c r="H462" s="104"/>
      <c r="L462" s="56"/>
    </row>
    <row r="463" spans="1:12" ht="15.75" customHeight="1">
      <c r="A463" s="104"/>
      <c r="B463" s="104"/>
      <c r="C463" s="104"/>
      <c r="D463" s="104"/>
      <c r="E463" s="106"/>
      <c r="F463" s="107"/>
      <c r="G463" s="104"/>
      <c r="H463" s="104"/>
      <c r="L463" s="56"/>
    </row>
    <row r="464" spans="1:12" ht="15.75" customHeight="1">
      <c r="A464" s="104"/>
      <c r="B464" s="104"/>
      <c r="C464" s="104"/>
      <c r="D464" s="104"/>
      <c r="E464" s="106"/>
      <c r="F464" s="107"/>
      <c r="G464" s="104"/>
      <c r="H464" s="104"/>
      <c r="L464" s="56"/>
    </row>
    <row r="465" spans="1:12" ht="15.75" customHeight="1">
      <c r="A465" s="104"/>
      <c r="B465" s="104"/>
      <c r="C465" s="104"/>
      <c r="D465" s="104"/>
      <c r="E465" s="106"/>
      <c r="F465" s="107"/>
      <c r="G465" s="104"/>
      <c r="H465" s="104"/>
      <c r="L465" s="56"/>
    </row>
    <row r="466" spans="1:12" ht="15.75" customHeight="1">
      <c r="A466" s="104"/>
      <c r="B466" s="104"/>
      <c r="C466" s="104"/>
      <c r="D466" s="104"/>
      <c r="E466" s="106"/>
      <c r="F466" s="107"/>
      <c r="G466" s="104"/>
      <c r="H466" s="104"/>
      <c r="L466" s="56"/>
    </row>
    <row r="467" spans="1:12" ht="15.75" customHeight="1">
      <c r="A467" s="104"/>
      <c r="B467" s="104"/>
      <c r="C467" s="104"/>
      <c r="D467" s="104"/>
      <c r="E467" s="106"/>
      <c r="F467" s="107"/>
      <c r="G467" s="104"/>
      <c r="H467" s="104"/>
      <c r="L467" s="56"/>
    </row>
    <row r="468" spans="1:12" ht="15.75" customHeight="1">
      <c r="A468" s="104"/>
      <c r="B468" s="104"/>
      <c r="C468" s="104"/>
      <c r="D468" s="104"/>
      <c r="E468" s="106"/>
      <c r="F468" s="107"/>
      <c r="G468" s="104"/>
      <c r="H468" s="104"/>
      <c r="L468" s="56"/>
    </row>
    <row r="469" spans="1:12" ht="15.75" customHeight="1">
      <c r="A469" s="104"/>
      <c r="B469" s="104"/>
      <c r="C469" s="104"/>
      <c r="D469" s="104"/>
      <c r="E469" s="106"/>
      <c r="F469" s="107"/>
      <c r="G469" s="104"/>
      <c r="H469" s="104"/>
      <c r="L469" s="56"/>
    </row>
    <row r="470" spans="1:12" ht="15.75" customHeight="1">
      <c r="A470" s="104"/>
      <c r="B470" s="104"/>
      <c r="C470" s="104"/>
      <c r="D470" s="104"/>
      <c r="E470" s="106"/>
      <c r="F470" s="107"/>
      <c r="G470" s="104"/>
      <c r="H470" s="104"/>
      <c r="L470" s="56"/>
    </row>
    <row r="471" spans="1:12" ht="15.75" customHeight="1">
      <c r="A471" s="104"/>
      <c r="B471" s="104"/>
      <c r="C471" s="104"/>
      <c r="D471" s="104"/>
      <c r="E471" s="106"/>
      <c r="F471" s="107"/>
      <c r="G471" s="104"/>
      <c r="H471" s="104"/>
      <c r="L471" s="56"/>
    </row>
    <row r="472" spans="1:12" ht="15.75" customHeight="1">
      <c r="A472" s="104"/>
      <c r="B472" s="104"/>
      <c r="C472" s="104"/>
      <c r="D472" s="104"/>
      <c r="E472" s="106"/>
      <c r="F472" s="107"/>
      <c r="G472" s="104"/>
      <c r="H472" s="104"/>
      <c r="L472" s="56"/>
    </row>
    <row r="473" spans="1:12" ht="15.75" customHeight="1">
      <c r="A473" s="104"/>
      <c r="B473" s="104"/>
      <c r="C473" s="104"/>
      <c r="D473" s="104"/>
      <c r="E473" s="106"/>
      <c r="F473" s="107"/>
      <c r="G473" s="104"/>
      <c r="H473" s="104"/>
      <c r="L473" s="56"/>
    </row>
    <row r="474" spans="1:12" ht="15.75" customHeight="1">
      <c r="A474" s="104"/>
      <c r="B474" s="104"/>
      <c r="C474" s="104"/>
      <c r="D474" s="104"/>
      <c r="E474" s="106"/>
      <c r="F474" s="107"/>
      <c r="G474" s="104"/>
      <c r="H474" s="104"/>
      <c r="L474" s="56"/>
    </row>
    <row r="475" spans="1:12" ht="15.75" customHeight="1">
      <c r="A475" s="104"/>
      <c r="B475" s="104"/>
      <c r="C475" s="104"/>
      <c r="D475" s="104"/>
      <c r="E475" s="106"/>
      <c r="F475" s="107"/>
      <c r="G475" s="104"/>
      <c r="H475" s="104"/>
      <c r="L475" s="56"/>
    </row>
    <row r="476" spans="1:12" ht="15.75" customHeight="1">
      <c r="A476" s="104"/>
      <c r="B476" s="104"/>
      <c r="C476" s="104"/>
      <c r="D476" s="104"/>
      <c r="E476" s="106"/>
      <c r="F476" s="107"/>
      <c r="G476" s="104"/>
      <c r="H476" s="104"/>
      <c r="L476" s="56"/>
    </row>
    <row r="477" spans="1:12" ht="15.75" customHeight="1">
      <c r="A477" s="104"/>
      <c r="B477" s="104"/>
      <c r="C477" s="104"/>
      <c r="D477" s="104"/>
      <c r="E477" s="106"/>
      <c r="F477" s="107"/>
      <c r="G477" s="104"/>
      <c r="H477" s="104"/>
      <c r="L477" s="56"/>
    </row>
    <row r="478" spans="1:12" ht="15.75" customHeight="1">
      <c r="A478" s="104"/>
      <c r="B478" s="104"/>
      <c r="C478" s="104"/>
      <c r="D478" s="104"/>
      <c r="E478" s="106"/>
      <c r="F478" s="107"/>
      <c r="G478" s="104"/>
      <c r="H478" s="104"/>
      <c r="L478" s="56"/>
    </row>
    <row r="479" spans="1:12" ht="15.75" customHeight="1">
      <c r="A479" s="104"/>
      <c r="B479" s="104"/>
      <c r="C479" s="104"/>
      <c r="D479" s="104"/>
      <c r="E479" s="106"/>
      <c r="F479" s="107"/>
      <c r="G479" s="104"/>
      <c r="H479" s="104"/>
      <c r="L479" s="56"/>
    </row>
    <row r="480" spans="1:12" ht="15.75" customHeight="1">
      <c r="A480" s="104"/>
      <c r="B480" s="104"/>
      <c r="C480" s="104"/>
      <c r="D480" s="104"/>
      <c r="E480" s="106"/>
      <c r="F480" s="107"/>
      <c r="G480" s="104"/>
      <c r="H480" s="104"/>
      <c r="L480" s="56"/>
    </row>
    <row r="481" spans="1:12" ht="15.75" customHeight="1">
      <c r="A481" s="104"/>
      <c r="B481" s="104"/>
      <c r="C481" s="104"/>
      <c r="D481" s="104"/>
      <c r="E481" s="106"/>
      <c r="F481" s="107"/>
      <c r="G481" s="104"/>
      <c r="H481" s="104"/>
      <c r="L481" s="56"/>
    </row>
    <row r="482" spans="1:12" ht="15.75" customHeight="1">
      <c r="A482" s="104"/>
      <c r="B482" s="104"/>
      <c r="C482" s="104"/>
      <c r="D482" s="104"/>
      <c r="E482" s="106"/>
      <c r="F482" s="107"/>
      <c r="G482" s="104"/>
      <c r="H482" s="104"/>
      <c r="L482" s="56"/>
    </row>
    <row r="483" spans="1:12" ht="15.75" customHeight="1">
      <c r="A483" s="104"/>
      <c r="B483" s="104"/>
      <c r="C483" s="104"/>
      <c r="D483" s="104"/>
      <c r="E483" s="106"/>
      <c r="F483" s="107"/>
      <c r="G483" s="104"/>
      <c r="H483" s="104"/>
      <c r="L483" s="56"/>
    </row>
    <row r="484" spans="1:12" ht="15.75" customHeight="1">
      <c r="A484" s="104"/>
      <c r="B484" s="104"/>
      <c r="C484" s="104"/>
      <c r="D484" s="104"/>
      <c r="E484" s="106"/>
      <c r="F484" s="107"/>
      <c r="G484" s="104"/>
      <c r="H484" s="104"/>
      <c r="L484" s="56"/>
    </row>
    <row r="485" spans="1:12" ht="15.75" customHeight="1">
      <c r="A485" s="104"/>
      <c r="B485" s="104"/>
      <c r="C485" s="104"/>
      <c r="D485" s="104"/>
      <c r="E485" s="106"/>
      <c r="F485" s="107"/>
      <c r="G485" s="104"/>
      <c r="H485" s="104"/>
      <c r="L485" s="56"/>
    </row>
    <row r="486" spans="1:12" ht="15.75" customHeight="1">
      <c r="A486" s="104"/>
      <c r="B486" s="104"/>
      <c r="C486" s="104"/>
      <c r="D486" s="104"/>
      <c r="E486" s="106"/>
      <c r="F486" s="107"/>
      <c r="G486" s="104"/>
      <c r="H486" s="104"/>
      <c r="L486" s="56"/>
    </row>
    <row r="487" spans="1:12" ht="15.75" customHeight="1">
      <c r="A487" s="104"/>
      <c r="B487" s="104"/>
      <c r="C487" s="104"/>
      <c r="D487" s="104"/>
      <c r="E487" s="106"/>
      <c r="F487" s="107"/>
      <c r="G487" s="104"/>
      <c r="H487" s="104"/>
      <c r="L487" s="56"/>
    </row>
    <row r="488" spans="1:12" ht="15.75" customHeight="1">
      <c r="A488" s="104"/>
      <c r="B488" s="104"/>
      <c r="C488" s="104"/>
      <c r="D488" s="104"/>
      <c r="E488" s="106"/>
      <c r="F488" s="107"/>
      <c r="G488" s="104"/>
      <c r="H488" s="104"/>
      <c r="L488" s="56"/>
    </row>
    <row r="489" spans="1:12" ht="15.75" customHeight="1">
      <c r="A489" s="104"/>
      <c r="B489" s="104"/>
      <c r="C489" s="104"/>
      <c r="D489" s="104"/>
      <c r="E489" s="106"/>
      <c r="F489" s="107"/>
      <c r="G489" s="104"/>
      <c r="H489" s="104"/>
      <c r="L489" s="56"/>
    </row>
    <row r="490" spans="1:12" ht="15.75" customHeight="1">
      <c r="A490" s="104"/>
      <c r="B490" s="104"/>
      <c r="C490" s="104"/>
      <c r="D490" s="104"/>
      <c r="E490" s="106"/>
      <c r="F490" s="107"/>
      <c r="G490" s="104"/>
      <c r="H490" s="104"/>
      <c r="L490" s="56"/>
    </row>
    <row r="491" spans="1:12" ht="15.75" customHeight="1">
      <c r="A491" s="104"/>
      <c r="B491" s="104"/>
      <c r="C491" s="104"/>
      <c r="D491" s="104"/>
      <c r="E491" s="106"/>
      <c r="F491" s="107"/>
      <c r="G491" s="104"/>
      <c r="H491" s="104"/>
      <c r="L491" s="56"/>
    </row>
    <row r="492" spans="1:12" ht="15.75" customHeight="1">
      <c r="A492" s="104"/>
      <c r="B492" s="104"/>
      <c r="C492" s="104"/>
      <c r="D492" s="104"/>
      <c r="E492" s="106"/>
      <c r="F492" s="107"/>
      <c r="G492" s="104"/>
      <c r="H492" s="104"/>
      <c r="L492" s="56"/>
    </row>
    <row r="493" spans="1:12" ht="15.75" customHeight="1">
      <c r="A493" s="104"/>
      <c r="B493" s="104"/>
      <c r="C493" s="104"/>
      <c r="D493" s="104"/>
      <c r="E493" s="106"/>
      <c r="F493" s="107"/>
      <c r="G493" s="104"/>
      <c r="H493" s="104"/>
      <c r="L493" s="56"/>
    </row>
    <row r="494" spans="1:12" ht="15.75" customHeight="1">
      <c r="A494" s="104"/>
      <c r="B494" s="104"/>
      <c r="C494" s="104"/>
      <c r="D494" s="104"/>
      <c r="E494" s="106"/>
      <c r="F494" s="107"/>
      <c r="G494" s="104"/>
      <c r="H494" s="104"/>
      <c r="L494" s="56"/>
    </row>
    <row r="495" spans="1:12" ht="15.75" customHeight="1">
      <c r="A495" s="104"/>
      <c r="B495" s="104"/>
      <c r="C495" s="104"/>
      <c r="D495" s="104"/>
      <c r="E495" s="106"/>
      <c r="F495" s="107"/>
      <c r="G495" s="104"/>
      <c r="H495" s="104"/>
      <c r="L495" s="56"/>
    </row>
    <row r="496" spans="1:12" ht="15.75" customHeight="1">
      <c r="A496" s="104"/>
      <c r="B496" s="104"/>
      <c r="C496" s="104"/>
      <c r="D496" s="104"/>
      <c r="E496" s="106"/>
      <c r="F496" s="107"/>
      <c r="G496" s="104"/>
      <c r="H496" s="104"/>
      <c r="L496" s="56"/>
    </row>
    <row r="497" spans="1:12" ht="15.75" customHeight="1">
      <c r="A497" s="104"/>
      <c r="B497" s="104"/>
      <c r="C497" s="104"/>
      <c r="D497" s="104"/>
      <c r="E497" s="106"/>
      <c r="F497" s="107"/>
      <c r="G497" s="104"/>
      <c r="H497" s="104"/>
      <c r="L497" s="56"/>
    </row>
    <row r="498" spans="1:12" ht="15.75" customHeight="1">
      <c r="A498" s="104"/>
      <c r="B498" s="104"/>
      <c r="C498" s="104"/>
      <c r="D498" s="104"/>
      <c r="E498" s="106"/>
      <c r="F498" s="107"/>
      <c r="G498" s="104"/>
      <c r="H498" s="104"/>
      <c r="L498" s="56"/>
    </row>
    <row r="499" spans="1:12" ht="15.75" customHeight="1">
      <c r="A499" s="104"/>
      <c r="B499" s="104"/>
      <c r="C499" s="104"/>
      <c r="D499" s="104"/>
      <c r="E499" s="106"/>
      <c r="F499" s="107"/>
      <c r="G499" s="104"/>
      <c r="H499" s="104"/>
      <c r="L499" s="56"/>
    </row>
    <row r="500" spans="1:12" ht="15.75" customHeight="1">
      <c r="A500" s="104"/>
      <c r="B500" s="104"/>
      <c r="C500" s="104"/>
      <c r="D500" s="104"/>
      <c r="E500" s="106"/>
      <c r="F500" s="107"/>
      <c r="G500" s="104"/>
      <c r="H500" s="104"/>
      <c r="L500" s="56"/>
    </row>
    <row r="501" spans="1:12" ht="15.75" customHeight="1">
      <c r="A501" s="104"/>
      <c r="B501" s="104"/>
      <c r="C501" s="104"/>
      <c r="D501" s="104"/>
      <c r="E501" s="106"/>
      <c r="F501" s="107"/>
      <c r="G501" s="104"/>
      <c r="H501" s="104"/>
      <c r="L501" s="56"/>
    </row>
    <row r="502" spans="1:12" ht="15.75" customHeight="1">
      <c r="A502" s="104"/>
      <c r="B502" s="104"/>
      <c r="C502" s="104"/>
      <c r="D502" s="104"/>
      <c r="E502" s="106"/>
      <c r="F502" s="107"/>
      <c r="G502" s="104"/>
      <c r="H502" s="104"/>
      <c r="L502" s="56"/>
    </row>
    <row r="503" spans="1:12" ht="15.75" customHeight="1">
      <c r="A503" s="104"/>
      <c r="B503" s="104"/>
      <c r="C503" s="104"/>
      <c r="D503" s="104"/>
      <c r="E503" s="106"/>
      <c r="F503" s="107"/>
      <c r="G503" s="104"/>
      <c r="H503" s="104"/>
      <c r="L503" s="56"/>
    </row>
    <row r="504" spans="1:12" ht="15.75" customHeight="1">
      <c r="A504" s="104"/>
      <c r="B504" s="104"/>
      <c r="C504" s="104"/>
      <c r="D504" s="104"/>
      <c r="E504" s="106"/>
      <c r="F504" s="107"/>
      <c r="G504" s="104"/>
      <c r="H504" s="104"/>
      <c r="L504" s="56"/>
    </row>
    <row r="505" spans="1:12" ht="15.75" customHeight="1">
      <c r="A505" s="104"/>
      <c r="B505" s="104"/>
      <c r="C505" s="104"/>
      <c r="D505" s="104"/>
      <c r="E505" s="106"/>
      <c r="F505" s="107"/>
      <c r="G505" s="104"/>
      <c r="H505" s="104"/>
      <c r="L505" s="56"/>
    </row>
    <row r="506" spans="1:12" ht="15.75" customHeight="1">
      <c r="A506" s="104"/>
      <c r="B506" s="104"/>
      <c r="C506" s="104"/>
      <c r="D506" s="104"/>
      <c r="E506" s="106"/>
      <c r="F506" s="107"/>
      <c r="G506" s="104"/>
      <c r="H506" s="104"/>
      <c r="L506" s="56"/>
    </row>
    <row r="507" spans="1:12" ht="15.75" customHeight="1">
      <c r="A507" s="104"/>
      <c r="B507" s="104"/>
      <c r="C507" s="104"/>
      <c r="D507" s="104"/>
      <c r="E507" s="106"/>
      <c r="F507" s="107"/>
      <c r="G507" s="104"/>
      <c r="H507" s="104"/>
      <c r="L507" s="56"/>
    </row>
    <row r="508" spans="1:12" ht="15.75" customHeight="1">
      <c r="A508" s="104"/>
      <c r="B508" s="104"/>
      <c r="C508" s="104"/>
      <c r="D508" s="104"/>
      <c r="E508" s="106"/>
      <c r="F508" s="107"/>
      <c r="G508" s="104"/>
      <c r="H508" s="104"/>
      <c r="L508" s="56"/>
    </row>
    <row r="509" spans="1:12" ht="15.75" customHeight="1">
      <c r="A509" s="104"/>
      <c r="B509" s="104"/>
      <c r="C509" s="104"/>
      <c r="D509" s="104"/>
      <c r="E509" s="106"/>
      <c r="F509" s="107"/>
      <c r="G509" s="104"/>
      <c r="H509" s="104"/>
      <c r="L509" s="56"/>
    </row>
    <row r="510" spans="1:12" ht="15.75" customHeight="1">
      <c r="A510" s="104"/>
      <c r="B510" s="104"/>
      <c r="C510" s="104"/>
      <c r="D510" s="104"/>
      <c r="E510" s="106"/>
      <c r="F510" s="107"/>
      <c r="G510" s="104"/>
      <c r="H510" s="104"/>
      <c r="L510" s="56"/>
    </row>
    <row r="511" spans="1:12" ht="15.75" customHeight="1">
      <c r="A511" s="104"/>
      <c r="B511" s="104"/>
      <c r="C511" s="104"/>
      <c r="D511" s="104"/>
      <c r="E511" s="106"/>
      <c r="F511" s="107"/>
      <c r="G511" s="104"/>
      <c r="H511" s="104"/>
      <c r="L511" s="56"/>
    </row>
    <row r="512" spans="1:12" ht="15.75" customHeight="1">
      <c r="A512" s="104"/>
      <c r="B512" s="104"/>
      <c r="C512" s="104"/>
      <c r="D512" s="104"/>
      <c r="E512" s="106"/>
      <c r="F512" s="107"/>
      <c r="G512" s="104"/>
      <c r="H512" s="104"/>
      <c r="L512" s="56"/>
    </row>
    <row r="513" spans="1:12" ht="15.75" customHeight="1">
      <c r="A513" s="104"/>
      <c r="B513" s="104"/>
      <c r="C513" s="104"/>
      <c r="D513" s="104"/>
      <c r="E513" s="106"/>
      <c r="F513" s="107"/>
      <c r="G513" s="104"/>
      <c r="H513" s="104"/>
      <c r="L513" s="56"/>
    </row>
    <row r="514" spans="1:12" ht="15.75" customHeight="1">
      <c r="A514" s="104"/>
      <c r="B514" s="104"/>
      <c r="C514" s="104"/>
      <c r="D514" s="104"/>
      <c r="E514" s="106"/>
      <c r="F514" s="107"/>
      <c r="G514" s="104"/>
      <c r="H514" s="104"/>
      <c r="L514" s="56"/>
    </row>
    <row r="515" spans="1:12" ht="15.75" customHeight="1">
      <c r="A515" s="104"/>
      <c r="B515" s="104"/>
      <c r="C515" s="104"/>
      <c r="D515" s="104"/>
      <c r="E515" s="106"/>
      <c r="F515" s="107"/>
      <c r="G515" s="104"/>
      <c r="H515" s="104"/>
      <c r="L515" s="56"/>
    </row>
    <row r="516" spans="1:12" ht="15.75" customHeight="1">
      <c r="A516" s="104"/>
      <c r="B516" s="104"/>
      <c r="C516" s="104"/>
      <c r="D516" s="104"/>
      <c r="E516" s="106"/>
      <c r="F516" s="107"/>
      <c r="G516" s="104"/>
      <c r="H516" s="104"/>
      <c r="L516" s="56"/>
    </row>
    <row r="517" spans="1:12" ht="15.75" customHeight="1">
      <c r="A517" s="104"/>
      <c r="B517" s="104"/>
      <c r="C517" s="104"/>
      <c r="D517" s="104"/>
      <c r="E517" s="106"/>
      <c r="F517" s="107"/>
      <c r="G517" s="104"/>
      <c r="H517" s="104"/>
      <c r="L517" s="56"/>
    </row>
    <row r="518" spans="1:12" ht="15.75" customHeight="1">
      <c r="A518" s="104"/>
      <c r="B518" s="104"/>
      <c r="C518" s="104"/>
      <c r="D518" s="104"/>
      <c r="E518" s="106"/>
      <c r="F518" s="107"/>
      <c r="G518" s="104"/>
      <c r="H518" s="104"/>
      <c r="L518" s="56"/>
    </row>
    <row r="519" spans="1:12" ht="15.75" customHeight="1">
      <c r="A519" s="104"/>
      <c r="B519" s="104"/>
      <c r="C519" s="104"/>
      <c r="D519" s="104"/>
      <c r="E519" s="106"/>
      <c r="F519" s="107"/>
      <c r="G519" s="104"/>
      <c r="H519" s="104"/>
      <c r="L519" s="56"/>
    </row>
    <row r="520" spans="1:12" ht="15.75" customHeight="1">
      <c r="A520" s="104"/>
      <c r="B520" s="104"/>
      <c r="C520" s="104"/>
      <c r="D520" s="104"/>
      <c r="E520" s="106"/>
      <c r="F520" s="107"/>
      <c r="G520" s="104"/>
      <c r="H520" s="104"/>
      <c r="L520" s="56"/>
    </row>
    <row r="521" spans="1:12" ht="15.75" customHeight="1">
      <c r="A521" s="104"/>
      <c r="B521" s="104"/>
      <c r="C521" s="104"/>
      <c r="D521" s="104"/>
      <c r="E521" s="106"/>
      <c r="F521" s="107"/>
      <c r="G521" s="104"/>
      <c r="H521" s="104"/>
      <c r="L521" s="56"/>
    </row>
    <row r="522" spans="1:12" ht="15.75" customHeight="1">
      <c r="A522" s="104"/>
      <c r="B522" s="104"/>
      <c r="C522" s="104"/>
      <c r="D522" s="104"/>
      <c r="E522" s="106"/>
      <c r="F522" s="107"/>
      <c r="G522" s="104"/>
      <c r="H522" s="104"/>
      <c r="L522" s="56"/>
    </row>
    <row r="523" spans="1:12" ht="15.75" customHeight="1">
      <c r="A523" s="104"/>
      <c r="B523" s="104"/>
      <c r="C523" s="104"/>
      <c r="D523" s="104"/>
      <c r="E523" s="106"/>
      <c r="F523" s="107"/>
      <c r="G523" s="104"/>
      <c r="H523" s="104"/>
      <c r="L523" s="56"/>
    </row>
    <row r="524" spans="1:12" ht="15.75" customHeight="1">
      <c r="A524" s="104"/>
      <c r="B524" s="104"/>
      <c r="C524" s="104"/>
      <c r="D524" s="104"/>
      <c r="E524" s="106"/>
      <c r="F524" s="107"/>
      <c r="G524" s="104"/>
      <c r="H524" s="104"/>
      <c r="L524" s="56"/>
    </row>
    <row r="525" spans="1:12" ht="15.75" customHeight="1">
      <c r="A525" s="104"/>
      <c r="B525" s="104"/>
      <c r="C525" s="104"/>
      <c r="D525" s="104"/>
      <c r="E525" s="106"/>
      <c r="F525" s="107"/>
      <c r="G525" s="104"/>
      <c r="H525" s="104"/>
      <c r="L525" s="56"/>
    </row>
    <row r="526" spans="1:12" ht="15.75" customHeight="1">
      <c r="A526" s="104"/>
      <c r="B526" s="104"/>
      <c r="C526" s="104"/>
      <c r="D526" s="104"/>
      <c r="E526" s="106"/>
      <c r="F526" s="107"/>
      <c r="G526" s="104"/>
      <c r="H526" s="104"/>
      <c r="L526" s="56"/>
    </row>
    <row r="527" spans="1:12" ht="15.75" customHeight="1">
      <c r="A527" s="104"/>
      <c r="B527" s="104"/>
      <c r="C527" s="104"/>
      <c r="D527" s="104"/>
      <c r="E527" s="106"/>
      <c r="F527" s="107"/>
      <c r="G527" s="104"/>
      <c r="H527" s="104"/>
      <c r="L527" s="56"/>
    </row>
    <row r="528" spans="1:12" ht="15.75" customHeight="1">
      <c r="A528" s="104"/>
      <c r="B528" s="104"/>
      <c r="C528" s="104"/>
      <c r="D528" s="104"/>
      <c r="E528" s="106"/>
      <c r="F528" s="107"/>
      <c r="G528" s="104"/>
      <c r="H528" s="104"/>
      <c r="L528" s="56"/>
    </row>
    <row r="529" spans="1:12" ht="15.75" customHeight="1">
      <c r="A529" s="104"/>
      <c r="B529" s="104"/>
      <c r="C529" s="104"/>
      <c r="D529" s="104"/>
      <c r="E529" s="106"/>
      <c r="F529" s="107"/>
      <c r="G529" s="104"/>
      <c r="H529" s="104"/>
      <c r="L529" s="56"/>
    </row>
    <row r="530" spans="1:12" ht="15.75" customHeight="1">
      <c r="A530" s="104"/>
      <c r="B530" s="104"/>
      <c r="C530" s="104"/>
      <c r="D530" s="104"/>
      <c r="E530" s="106"/>
      <c r="F530" s="107"/>
      <c r="G530" s="104"/>
      <c r="H530" s="104"/>
      <c r="L530" s="56"/>
    </row>
    <row r="531" spans="1:12" ht="15.75" customHeight="1">
      <c r="A531" s="104"/>
      <c r="B531" s="104"/>
      <c r="C531" s="104"/>
      <c r="D531" s="104"/>
      <c r="E531" s="106"/>
      <c r="F531" s="107"/>
      <c r="G531" s="104"/>
      <c r="H531" s="104"/>
      <c r="L531" s="56"/>
    </row>
    <row r="532" spans="1:12" ht="15.75" customHeight="1">
      <c r="A532" s="104"/>
      <c r="B532" s="104"/>
      <c r="C532" s="104"/>
      <c r="D532" s="104"/>
      <c r="E532" s="106"/>
      <c r="F532" s="107"/>
      <c r="G532" s="104"/>
      <c r="H532" s="104"/>
      <c r="L532" s="56"/>
    </row>
    <row r="533" spans="1:12" ht="15.75" customHeight="1">
      <c r="A533" s="104"/>
      <c r="B533" s="104"/>
      <c r="C533" s="104"/>
      <c r="D533" s="104"/>
      <c r="E533" s="106"/>
      <c r="F533" s="107"/>
      <c r="G533" s="104"/>
      <c r="H533" s="104"/>
      <c r="L533" s="56"/>
    </row>
    <row r="534" spans="1:12" ht="15.75" customHeight="1">
      <c r="A534" s="104"/>
      <c r="B534" s="104"/>
      <c r="C534" s="104"/>
      <c r="D534" s="104"/>
      <c r="E534" s="106"/>
      <c r="F534" s="107"/>
      <c r="G534" s="104"/>
      <c r="H534" s="104"/>
      <c r="L534" s="56"/>
    </row>
    <row r="535" spans="1:12" ht="15.75" customHeight="1">
      <c r="A535" s="104"/>
      <c r="B535" s="104"/>
      <c r="C535" s="104"/>
      <c r="D535" s="104"/>
      <c r="E535" s="106"/>
      <c r="F535" s="107"/>
      <c r="G535" s="104"/>
      <c r="H535" s="104"/>
      <c r="L535" s="56"/>
    </row>
    <row r="536" spans="1:12" ht="15.75" customHeight="1">
      <c r="A536" s="104"/>
      <c r="B536" s="104"/>
      <c r="C536" s="104"/>
      <c r="D536" s="104"/>
      <c r="E536" s="106"/>
      <c r="F536" s="107"/>
      <c r="G536" s="104"/>
      <c r="H536" s="104"/>
      <c r="L536" s="56"/>
    </row>
    <row r="537" spans="1:12" ht="15.75" customHeight="1">
      <c r="A537" s="104"/>
      <c r="B537" s="104"/>
      <c r="C537" s="104"/>
      <c r="D537" s="104"/>
      <c r="E537" s="106"/>
      <c r="F537" s="107"/>
      <c r="G537" s="104"/>
      <c r="H537" s="104"/>
      <c r="L537" s="56"/>
    </row>
    <row r="538" spans="1:12" ht="15.75" customHeight="1">
      <c r="A538" s="104"/>
      <c r="B538" s="104"/>
      <c r="C538" s="104"/>
      <c r="D538" s="104"/>
      <c r="E538" s="106"/>
      <c r="F538" s="107"/>
      <c r="G538" s="104"/>
      <c r="H538" s="104"/>
      <c r="L538" s="56"/>
    </row>
    <row r="539" spans="1:12" ht="15.75" customHeight="1">
      <c r="A539" s="104"/>
      <c r="B539" s="104"/>
      <c r="C539" s="104"/>
      <c r="D539" s="104"/>
      <c r="E539" s="106"/>
      <c r="F539" s="107"/>
      <c r="G539" s="104"/>
      <c r="H539" s="104"/>
      <c r="L539" s="56"/>
    </row>
    <row r="540" spans="1:12" ht="15.75" customHeight="1">
      <c r="A540" s="104"/>
      <c r="B540" s="104"/>
      <c r="C540" s="104"/>
      <c r="D540" s="104"/>
      <c r="E540" s="106"/>
      <c r="F540" s="107"/>
      <c r="G540" s="104"/>
      <c r="H540" s="104"/>
      <c r="L540" s="56"/>
    </row>
    <row r="541" spans="1:12" ht="15.75" customHeight="1">
      <c r="A541" s="104"/>
      <c r="B541" s="104"/>
      <c r="C541" s="104"/>
      <c r="D541" s="104"/>
      <c r="E541" s="106"/>
      <c r="F541" s="107"/>
      <c r="G541" s="104"/>
      <c r="H541" s="104"/>
      <c r="L541" s="56"/>
    </row>
    <row r="542" spans="1:12" ht="15.75" customHeight="1">
      <c r="A542" s="104"/>
      <c r="B542" s="104"/>
      <c r="C542" s="104"/>
      <c r="D542" s="104"/>
      <c r="E542" s="106"/>
      <c r="F542" s="107"/>
      <c r="G542" s="104"/>
      <c r="H542" s="104"/>
      <c r="L542" s="56"/>
    </row>
    <row r="543" spans="1:12" ht="15.75" customHeight="1">
      <c r="A543" s="104"/>
      <c r="B543" s="104"/>
      <c r="C543" s="104"/>
      <c r="D543" s="104"/>
      <c r="E543" s="106"/>
      <c r="F543" s="107"/>
      <c r="G543" s="104"/>
      <c r="H543" s="104"/>
      <c r="L543" s="56"/>
    </row>
    <row r="544" spans="1:12" ht="15.75" customHeight="1">
      <c r="A544" s="104"/>
      <c r="B544" s="104"/>
      <c r="C544" s="104"/>
      <c r="D544" s="104"/>
      <c r="E544" s="106"/>
      <c r="F544" s="107"/>
      <c r="G544" s="104"/>
      <c r="H544" s="104"/>
      <c r="L544" s="56"/>
    </row>
    <row r="545" spans="1:12" ht="15.75" customHeight="1">
      <c r="A545" s="104"/>
      <c r="B545" s="104"/>
      <c r="C545" s="104"/>
      <c r="D545" s="104"/>
      <c r="E545" s="106"/>
      <c r="F545" s="107"/>
      <c r="G545" s="104"/>
      <c r="H545" s="104"/>
      <c r="L545" s="56"/>
    </row>
    <row r="546" spans="1:12" ht="15.75" customHeight="1">
      <c r="A546" s="104"/>
      <c r="B546" s="104"/>
      <c r="C546" s="104"/>
      <c r="D546" s="104"/>
      <c r="E546" s="106"/>
      <c r="F546" s="107"/>
      <c r="G546" s="104"/>
      <c r="H546" s="104"/>
      <c r="L546" s="56"/>
    </row>
    <row r="547" spans="1:12" ht="15.75" customHeight="1">
      <c r="A547" s="104"/>
      <c r="B547" s="104"/>
      <c r="C547" s="104"/>
      <c r="D547" s="104"/>
      <c r="E547" s="106"/>
      <c r="F547" s="107"/>
      <c r="G547" s="104"/>
      <c r="H547" s="104"/>
      <c r="L547" s="56"/>
    </row>
    <row r="548" spans="1:12" ht="15.75" customHeight="1">
      <c r="A548" s="104"/>
      <c r="B548" s="104"/>
      <c r="C548" s="104"/>
      <c r="D548" s="104"/>
      <c r="E548" s="106"/>
      <c r="F548" s="107"/>
      <c r="G548" s="104"/>
      <c r="H548" s="104"/>
      <c r="L548" s="56"/>
    </row>
    <row r="549" spans="1:12" ht="15.75" customHeight="1">
      <c r="A549" s="104"/>
      <c r="B549" s="104"/>
      <c r="C549" s="104"/>
      <c r="D549" s="104"/>
      <c r="E549" s="106"/>
      <c r="F549" s="107"/>
      <c r="G549" s="104"/>
      <c r="H549" s="104"/>
      <c r="L549" s="56"/>
    </row>
    <row r="550" spans="1:12" ht="15.75" customHeight="1">
      <c r="A550" s="104"/>
      <c r="B550" s="104"/>
      <c r="C550" s="104"/>
      <c r="D550" s="104"/>
      <c r="E550" s="106"/>
      <c r="F550" s="107"/>
      <c r="G550" s="104"/>
      <c r="H550" s="104"/>
      <c r="L550" s="56"/>
    </row>
    <row r="551" spans="1:12" ht="15.75" customHeight="1">
      <c r="A551" s="104"/>
      <c r="B551" s="104"/>
      <c r="C551" s="104"/>
      <c r="D551" s="104"/>
      <c r="E551" s="106"/>
      <c r="F551" s="107"/>
      <c r="G551" s="104"/>
      <c r="H551" s="104"/>
      <c r="L551" s="56"/>
    </row>
    <row r="552" spans="1:12" ht="15.75" customHeight="1">
      <c r="A552" s="104"/>
      <c r="B552" s="104"/>
      <c r="C552" s="104"/>
      <c r="D552" s="104"/>
      <c r="E552" s="106"/>
      <c r="F552" s="107"/>
      <c r="G552" s="104"/>
      <c r="H552" s="104"/>
      <c r="L552" s="56"/>
    </row>
    <row r="553" spans="1:12" ht="15.75" customHeight="1">
      <c r="A553" s="104"/>
      <c r="B553" s="104"/>
      <c r="C553" s="104"/>
      <c r="D553" s="104"/>
      <c r="E553" s="106"/>
      <c r="F553" s="107"/>
      <c r="G553" s="104"/>
      <c r="H553" s="104"/>
      <c r="L553" s="56"/>
    </row>
    <row r="554" spans="1:12" ht="15.75" customHeight="1">
      <c r="A554" s="104"/>
      <c r="B554" s="104"/>
      <c r="C554" s="104"/>
      <c r="D554" s="104"/>
      <c r="E554" s="106"/>
      <c r="F554" s="107"/>
      <c r="G554" s="104"/>
      <c r="H554" s="104"/>
      <c r="L554" s="56"/>
    </row>
    <row r="555" spans="1:12" ht="15.75" customHeight="1">
      <c r="A555" s="104"/>
      <c r="B555" s="104"/>
      <c r="C555" s="104"/>
      <c r="D555" s="104"/>
      <c r="E555" s="106"/>
      <c r="F555" s="107"/>
      <c r="G555" s="104"/>
      <c r="H555" s="104"/>
      <c r="L555" s="56"/>
    </row>
    <row r="556" spans="1:12" ht="15.75" customHeight="1">
      <c r="A556" s="104"/>
      <c r="B556" s="104"/>
      <c r="C556" s="104"/>
      <c r="D556" s="104"/>
      <c r="E556" s="106"/>
      <c r="F556" s="107"/>
      <c r="G556" s="104"/>
      <c r="H556" s="104"/>
      <c r="L556" s="56"/>
    </row>
    <row r="557" spans="1:12" ht="15.75" customHeight="1">
      <c r="A557" s="104"/>
      <c r="B557" s="104"/>
      <c r="C557" s="104"/>
      <c r="D557" s="104"/>
      <c r="E557" s="106"/>
      <c r="F557" s="107"/>
      <c r="G557" s="104"/>
      <c r="H557" s="104"/>
      <c r="L557" s="56"/>
    </row>
    <row r="558" spans="1:12" ht="15.75" customHeight="1">
      <c r="A558" s="104"/>
      <c r="B558" s="104"/>
      <c r="C558" s="104"/>
      <c r="D558" s="104"/>
      <c r="E558" s="106"/>
      <c r="F558" s="107"/>
      <c r="G558" s="104"/>
      <c r="H558" s="104"/>
      <c r="L558" s="56"/>
    </row>
    <row r="559" spans="1:12" ht="15.75" customHeight="1">
      <c r="A559" s="104"/>
      <c r="B559" s="104"/>
      <c r="C559" s="104"/>
      <c r="D559" s="104"/>
      <c r="E559" s="106"/>
      <c r="F559" s="107"/>
      <c r="G559" s="104"/>
      <c r="H559" s="104"/>
      <c r="L559" s="56"/>
    </row>
    <row r="560" spans="1:12" ht="15.75" customHeight="1">
      <c r="A560" s="104"/>
      <c r="B560" s="104"/>
      <c r="C560" s="104"/>
      <c r="D560" s="104"/>
      <c r="E560" s="106"/>
      <c r="F560" s="107"/>
      <c r="G560" s="104"/>
      <c r="H560" s="104"/>
      <c r="L560" s="56"/>
    </row>
    <row r="561" spans="1:12" ht="15.75" customHeight="1">
      <c r="A561" s="104"/>
      <c r="B561" s="104"/>
      <c r="C561" s="104"/>
      <c r="D561" s="104"/>
      <c r="E561" s="106"/>
      <c r="F561" s="107"/>
      <c r="G561" s="104"/>
      <c r="H561" s="104"/>
      <c r="L561" s="56"/>
    </row>
    <row r="562" spans="1:12" ht="15.75" customHeight="1">
      <c r="A562" s="104"/>
      <c r="B562" s="104"/>
      <c r="C562" s="104"/>
      <c r="D562" s="104"/>
      <c r="E562" s="106"/>
      <c r="F562" s="107"/>
      <c r="G562" s="104"/>
      <c r="H562" s="104"/>
      <c r="L562" s="56"/>
    </row>
    <row r="563" spans="1:12" ht="15.75" customHeight="1">
      <c r="A563" s="104"/>
      <c r="B563" s="104"/>
      <c r="C563" s="104"/>
      <c r="D563" s="104"/>
      <c r="E563" s="106"/>
      <c r="F563" s="107"/>
      <c r="G563" s="104"/>
      <c r="H563" s="104"/>
      <c r="L563" s="56"/>
    </row>
    <row r="564" spans="1:12" ht="15.75" customHeight="1">
      <c r="A564" s="104"/>
      <c r="B564" s="104"/>
      <c r="C564" s="104"/>
      <c r="D564" s="104"/>
      <c r="E564" s="106"/>
      <c r="F564" s="107"/>
      <c r="G564" s="104"/>
      <c r="H564" s="104"/>
      <c r="L564" s="56"/>
    </row>
    <row r="565" spans="1:12" ht="15.75" customHeight="1">
      <c r="A565" s="104"/>
      <c r="B565" s="104"/>
      <c r="C565" s="104"/>
      <c r="D565" s="104"/>
      <c r="E565" s="106"/>
      <c r="F565" s="107"/>
      <c r="G565" s="104"/>
      <c r="H565" s="104"/>
      <c r="L565" s="56"/>
    </row>
    <row r="566" spans="1:12" ht="15.75" customHeight="1">
      <c r="A566" s="104"/>
      <c r="B566" s="104"/>
      <c r="C566" s="104"/>
      <c r="D566" s="104"/>
      <c r="E566" s="106"/>
      <c r="F566" s="107"/>
      <c r="G566" s="104"/>
      <c r="H566" s="104"/>
      <c r="L566" s="56"/>
    </row>
    <row r="567" spans="1:12" ht="15.75" customHeight="1">
      <c r="A567" s="104"/>
      <c r="B567" s="104"/>
      <c r="C567" s="104"/>
      <c r="D567" s="104"/>
      <c r="E567" s="106"/>
      <c r="F567" s="107"/>
      <c r="G567" s="104"/>
      <c r="H567" s="104"/>
      <c r="L567" s="56"/>
    </row>
    <row r="568" spans="1:12" ht="15.75" customHeight="1">
      <c r="A568" s="104"/>
      <c r="B568" s="104"/>
      <c r="C568" s="104"/>
      <c r="D568" s="104"/>
      <c r="E568" s="106"/>
      <c r="F568" s="107"/>
      <c r="G568" s="104"/>
      <c r="H568" s="104"/>
      <c r="L568" s="56"/>
    </row>
    <row r="569" spans="1:12" ht="15.75" customHeight="1">
      <c r="A569" s="104"/>
      <c r="B569" s="104"/>
      <c r="C569" s="104"/>
      <c r="D569" s="104"/>
      <c r="E569" s="106"/>
      <c r="F569" s="107"/>
      <c r="G569" s="104"/>
      <c r="H569" s="104"/>
      <c r="L569" s="56"/>
    </row>
    <row r="570" spans="1:12" ht="15.75" customHeight="1">
      <c r="A570" s="104"/>
      <c r="B570" s="104"/>
      <c r="C570" s="104"/>
      <c r="D570" s="104"/>
      <c r="E570" s="106"/>
      <c r="F570" s="107"/>
      <c r="G570" s="104"/>
      <c r="H570" s="104"/>
      <c r="L570" s="56"/>
    </row>
    <row r="571" spans="1:12" ht="15.75" customHeight="1">
      <c r="A571" s="104"/>
      <c r="B571" s="104"/>
      <c r="C571" s="104"/>
      <c r="D571" s="104"/>
      <c r="E571" s="106"/>
      <c r="F571" s="107"/>
      <c r="G571" s="104"/>
      <c r="H571" s="104"/>
      <c r="L571" s="56"/>
    </row>
    <row r="572" spans="1:12" ht="15.75" customHeight="1">
      <c r="A572" s="104"/>
      <c r="B572" s="104"/>
      <c r="C572" s="104"/>
      <c r="D572" s="104"/>
      <c r="E572" s="106"/>
      <c r="F572" s="107"/>
      <c r="G572" s="104"/>
      <c r="H572" s="104"/>
      <c r="L572" s="56"/>
    </row>
    <row r="573" spans="1:12" ht="15.75" customHeight="1">
      <c r="A573" s="104"/>
      <c r="B573" s="104"/>
      <c r="C573" s="104"/>
      <c r="D573" s="104"/>
      <c r="E573" s="106"/>
      <c r="F573" s="107"/>
      <c r="G573" s="104"/>
      <c r="H573" s="104"/>
      <c r="L573" s="56"/>
    </row>
    <row r="574" spans="1:12" ht="15.75" customHeight="1">
      <c r="A574" s="104"/>
      <c r="B574" s="104"/>
      <c r="C574" s="104"/>
      <c r="D574" s="104"/>
      <c r="E574" s="106"/>
      <c r="F574" s="107"/>
      <c r="G574" s="104"/>
      <c r="H574" s="104"/>
      <c r="L574" s="56"/>
    </row>
    <row r="575" spans="1:12" ht="15.75" customHeight="1">
      <c r="A575" s="104"/>
      <c r="B575" s="104"/>
      <c r="C575" s="104"/>
      <c r="D575" s="104"/>
      <c r="E575" s="106"/>
      <c r="F575" s="107"/>
      <c r="G575" s="104"/>
      <c r="H575" s="104"/>
      <c r="L575" s="56"/>
    </row>
    <row r="576" spans="1:12" ht="15.75" customHeight="1">
      <c r="A576" s="104"/>
      <c r="B576" s="104"/>
      <c r="C576" s="104"/>
      <c r="D576" s="104"/>
      <c r="E576" s="106"/>
      <c r="F576" s="107"/>
      <c r="G576" s="104"/>
      <c r="H576" s="104"/>
      <c r="L576" s="56"/>
    </row>
    <row r="577" spans="1:12" ht="15.75" customHeight="1">
      <c r="A577" s="104"/>
      <c r="B577" s="104"/>
      <c r="C577" s="104"/>
      <c r="D577" s="104"/>
      <c r="E577" s="106"/>
      <c r="F577" s="107"/>
      <c r="G577" s="104"/>
      <c r="H577" s="104"/>
      <c r="L577" s="56"/>
    </row>
    <row r="578" spans="1:12" ht="15.75" customHeight="1">
      <c r="A578" s="104"/>
      <c r="B578" s="104"/>
      <c r="C578" s="104"/>
      <c r="D578" s="104"/>
      <c r="E578" s="106"/>
      <c r="F578" s="107"/>
      <c r="G578" s="104"/>
      <c r="H578" s="104"/>
      <c r="L578" s="56"/>
    </row>
    <row r="579" spans="1:12" ht="15.75" customHeight="1">
      <c r="A579" s="104"/>
      <c r="B579" s="104"/>
      <c r="C579" s="104"/>
      <c r="D579" s="104"/>
      <c r="E579" s="106"/>
      <c r="F579" s="107"/>
      <c r="G579" s="104"/>
      <c r="H579" s="104"/>
      <c r="L579" s="56"/>
    </row>
    <row r="580" spans="1:12" ht="15.75" customHeight="1">
      <c r="A580" s="104"/>
      <c r="B580" s="104"/>
      <c r="C580" s="104"/>
      <c r="D580" s="104"/>
      <c r="E580" s="106"/>
      <c r="F580" s="107"/>
      <c r="G580" s="104"/>
      <c r="H580" s="104"/>
      <c r="L580" s="56"/>
    </row>
    <row r="581" spans="1:12" ht="15.75" customHeight="1">
      <c r="A581" s="104"/>
      <c r="B581" s="104"/>
      <c r="C581" s="104"/>
      <c r="D581" s="104"/>
      <c r="E581" s="106"/>
      <c r="F581" s="107"/>
      <c r="G581" s="104"/>
      <c r="H581" s="104"/>
      <c r="L581" s="56"/>
    </row>
    <row r="582" spans="1:12" ht="15.75" customHeight="1">
      <c r="A582" s="104"/>
      <c r="B582" s="104"/>
      <c r="C582" s="104"/>
      <c r="D582" s="104"/>
      <c r="E582" s="106"/>
      <c r="F582" s="107"/>
      <c r="G582" s="104"/>
      <c r="H582" s="104"/>
      <c r="L582" s="56"/>
    </row>
    <row r="583" spans="1:12" ht="15.75" customHeight="1">
      <c r="A583" s="104"/>
      <c r="B583" s="104"/>
      <c r="C583" s="104"/>
      <c r="D583" s="104"/>
      <c r="E583" s="106"/>
      <c r="F583" s="107"/>
      <c r="G583" s="104"/>
      <c r="H583" s="104"/>
      <c r="L583" s="56"/>
    </row>
    <row r="584" spans="1:12" ht="15.75" customHeight="1">
      <c r="A584" s="104"/>
      <c r="B584" s="104"/>
      <c r="C584" s="104"/>
      <c r="D584" s="104"/>
      <c r="E584" s="106"/>
      <c r="F584" s="107"/>
      <c r="G584" s="104"/>
      <c r="H584" s="104"/>
      <c r="L584" s="56"/>
    </row>
    <row r="585" spans="1:12" ht="15.75" customHeight="1">
      <c r="A585" s="104"/>
      <c r="B585" s="104"/>
      <c r="C585" s="104"/>
      <c r="D585" s="104"/>
      <c r="E585" s="106"/>
      <c r="F585" s="107"/>
      <c r="G585" s="104"/>
      <c r="H585" s="104"/>
      <c r="L585" s="56"/>
    </row>
    <row r="586" spans="1:12" ht="15.75" customHeight="1">
      <c r="A586" s="104"/>
      <c r="B586" s="104"/>
      <c r="C586" s="104"/>
      <c r="D586" s="104"/>
      <c r="E586" s="106"/>
      <c r="F586" s="107"/>
      <c r="G586" s="104"/>
      <c r="H586" s="104"/>
      <c r="L586" s="56"/>
    </row>
    <row r="587" spans="1:12" ht="15.75" customHeight="1">
      <c r="A587" s="104"/>
      <c r="B587" s="104"/>
      <c r="C587" s="104"/>
      <c r="D587" s="104"/>
      <c r="E587" s="106"/>
      <c r="F587" s="107"/>
      <c r="G587" s="104"/>
      <c r="H587" s="104"/>
      <c r="L587" s="56"/>
    </row>
    <row r="588" spans="1:12" ht="15.75" customHeight="1">
      <c r="A588" s="104"/>
      <c r="B588" s="104"/>
      <c r="C588" s="104"/>
      <c r="D588" s="104"/>
      <c r="E588" s="106"/>
      <c r="F588" s="107"/>
      <c r="G588" s="104"/>
      <c r="H588" s="104"/>
      <c r="L588" s="56"/>
    </row>
    <row r="589" spans="1:12" ht="15.75" customHeight="1">
      <c r="A589" s="104"/>
      <c r="B589" s="104"/>
      <c r="C589" s="104"/>
      <c r="D589" s="104"/>
      <c r="E589" s="106"/>
      <c r="F589" s="107"/>
      <c r="G589" s="104"/>
      <c r="H589" s="104"/>
      <c r="L589" s="56"/>
    </row>
    <row r="590" spans="1:12" ht="15.75" customHeight="1">
      <c r="A590" s="104"/>
      <c r="B590" s="104"/>
      <c r="C590" s="104"/>
      <c r="D590" s="104"/>
      <c r="E590" s="106"/>
      <c r="F590" s="107"/>
      <c r="G590" s="104"/>
      <c r="H590" s="104"/>
      <c r="L590" s="56"/>
    </row>
    <row r="591" spans="1:12" ht="15.75" customHeight="1">
      <c r="A591" s="104"/>
      <c r="B591" s="104"/>
      <c r="C591" s="104"/>
      <c r="D591" s="104"/>
      <c r="E591" s="106"/>
      <c r="F591" s="107"/>
      <c r="G591" s="104"/>
      <c r="H591" s="104"/>
      <c r="L591" s="56"/>
    </row>
    <row r="592" spans="1:12" ht="15.75" customHeight="1">
      <c r="A592" s="104"/>
      <c r="B592" s="104"/>
      <c r="C592" s="104"/>
      <c r="D592" s="104"/>
      <c r="E592" s="106"/>
      <c r="F592" s="107"/>
      <c r="G592" s="104"/>
      <c r="H592" s="104"/>
      <c r="L592" s="56"/>
    </row>
    <row r="593" spans="1:12" ht="15.75" customHeight="1">
      <c r="A593" s="104"/>
      <c r="B593" s="104"/>
      <c r="C593" s="104"/>
      <c r="D593" s="104"/>
      <c r="E593" s="106"/>
      <c r="F593" s="107"/>
      <c r="G593" s="104"/>
      <c r="H593" s="104"/>
      <c r="L593" s="56"/>
    </row>
    <row r="594" spans="1:12" ht="15.75" customHeight="1">
      <c r="A594" s="104"/>
      <c r="B594" s="104"/>
      <c r="C594" s="104"/>
      <c r="D594" s="104"/>
      <c r="E594" s="106"/>
      <c r="F594" s="107"/>
      <c r="G594" s="104"/>
      <c r="H594" s="104"/>
      <c r="L594" s="56"/>
    </row>
    <row r="595" spans="1:12" ht="15.75" customHeight="1">
      <c r="A595" s="104"/>
      <c r="B595" s="104"/>
      <c r="C595" s="104"/>
      <c r="D595" s="104"/>
      <c r="E595" s="106"/>
      <c r="F595" s="107"/>
      <c r="G595" s="104"/>
      <c r="H595" s="104"/>
      <c r="L595" s="56"/>
    </row>
    <row r="596" spans="1:12" ht="15.75" customHeight="1">
      <c r="A596" s="104"/>
      <c r="B596" s="104"/>
      <c r="C596" s="104"/>
      <c r="D596" s="104"/>
      <c r="E596" s="106"/>
      <c r="F596" s="107"/>
      <c r="G596" s="104"/>
      <c r="H596" s="104"/>
      <c r="L596" s="56"/>
    </row>
    <row r="597" spans="1:12" ht="15.75" customHeight="1">
      <c r="A597" s="104"/>
      <c r="B597" s="104"/>
      <c r="C597" s="104"/>
      <c r="D597" s="104"/>
      <c r="E597" s="106"/>
      <c r="F597" s="107"/>
      <c r="G597" s="104"/>
      <c r="H597" s="104"/>
      <c r="L597" s="56"/>
    </row>
    <row r="598" spans="1:12" ht="15.75" customHeight="1">
      <c r="A598" s="104"/>
      <c r="B598" s="104"/>
      <c r="C598" s="104"/>
      <c r="D598" s="104"/>
      <c r="E598" s="106"/>
      <c r="F598" s="107"/>
      <c r="G598" s="104"/>
      <c r="H598" s="104"/>
      <c r="L598" s="56"/>
    </row>
    <row r="599" spans="1:12" ht="15.75" customHeight="1">
      <c r="A599" s="104"/>
      <c r="B599" s="104"/>
      <c r="C599" s="104"/>
      <c r="D599" s="104"/>
      <c r="E599" s="106"/>
      <c r="F599" s="107"/>
      <c r="G599" s="104"/>
      <c r="H599" s="104"/>
      <c r="L599" s="56"/>
    </row>
    <row r="600" spans="1:12" ht="15.75" customHeight="1">
      <c r="A600" s="104"/>
      <c r="B600" s="104"/>
      <c r="C600" s="104"/>
      <c r="D600" s="104"/>
      <c r="E600" s="106"/>
      <c r="F600" s="107"/>
      <c r="G600" s="104"/>
      <c r="H600" s="104"/>
      <c r="L600" s="56"/>
    </row>
    <row r="601" spans="1:12" ht="15.75" customHeight="1">
      <c r="A601" s="104"/>
      <c r="B601" s="104"/>
      <c r="C601" s="104"/>
      <c r="D601" s="104"/>
      <c r="E601" s="106"/>
      <c r="F601" s="107"/>
      <c r="G601" s="104"/>
      <c r="H601" s="104"/>
      <c r="L601" s="56"/>
    </row>
    <row r="602" spans="1:12" ht="15.75" customHeight="1">
      <c r="A602" s="104"/>
      <c r="B602" s="104"/>
      <c r="C602" s="104"/>
      <c r="D602" s="104"/>
      <c r="E602" s="106"/>
      <c r="F602" s="107"/>
      <c r="G602" s="104"/>
      <c r="H602" s="104"/>
      <c r="L602" s="56"/>
    </row>
    <row r="603" spans="1:12" ht="15.75" customHeight="1">
      <c r="A603" s="104"/>
      <c r="B603" s="104"/>
      <c r="C603" s="104"/>
      <c r="D603" s="104"/>
      <c r="E603" s="106"/>
      <c r="F603" s="107"/>
      <c r="G603" s="104"/>
      <c r="H603" s="104"/>
      <c r="L603" s="56"/>
    </row>
    <row r="604" spans="1:12" ht="15.75" customHeight="1">
      <c r="A604" s="104"/>
      <c r="B604" s="104"/>
      <c r="C604" s="104"/>
      <c r="D604" s="104"/>
      <c r="E604" s="106"/>
      <c r="F604" s="107"/>
      <c r="G604" s="104"/>
      <c r="H604" s="104"/>
      <c r="L604" s="56"/>
    </row>
    <row r="605" spans="1:12" ht="15.75" customHeight="1">
      <c r="A605" s="104"/>
      <c r="B605" s="104"/>
      <c r="C605" s="104"/>
      <c r="D605" s="104"/>
      <c r="E605" s="106"/>
      <c r="F605" s="107"/>
      <c r="G605" s="104"/>
      <c r="H605" s="104"/>
      <c r="L605" s="56"/>
    </row>
    <row r="606" spans="1:12" ht="15.75" customHeight="1">
      <c r="A606" s="104"/>
      <c r="B606" s="104"/>
      <c r="C606" s="104"/>
      <c r="D606" s="104"/>
      <c r="E606" s="106"/>
      <c r="F606" s="107"/>
      <c r="G606" s="104"/>
      <c r="H606" s="104"/>
      <c r="L606" s="56"/>
    </row>
    <row r="607" spans="1:12" ht="15.75" customHeight="1">
      <c r="A607" s="104"/>
      <c r="B607" s="104"/>
      <c r="C607" s="104"/>
      <c r="D607" s="104"/>
      <c r="E607" s="106"/>
      <c r="F607" s="107"/>
      <c r="G607" s="104"/>
      <c r="H607" s="104"/>
      <c r="L607" s="56"/>
    </row>
    <row r="608" spans="1:12" ht="15.75" customHeight="1">
      <c r="A608" s="104"/>
      <c r="B608" s="104"/>
      <c r="C608" s="104"/>
      <c r="D608" s="104"/>
      <c r="E608" s="106"/>
      <c r="F608" s="107"/>
      <c r="G608" s="104"/>
      <c r="H608" s="104"/>
      <c r="L608" s="56"/>
    </row>
    <row r="609" spans="1:12" ht="15.75" customHeight="1">
      <c r="A609" s="104"/>
      <c r="B609" s="104"/>
      <c r="C609" s="104"/>
      <c r="D609" s="104"/>
      <c r="E609" s="106"/>
      <c r="F609" s="107"/>
      <c r="G609" s="104"/>
      <c r="H609" s="104"/>
      <c r="L609" s="56"/>
    </row>
    <row r="610" spans="1:12" ht="15.75" customHeight="1">
      <c r="A610" s="104"/>
      <c r="B610" s="104"/>
      <c r="C610" s="104"/>
      <c r="D610" s="104"/>
      <c r="E610" s="106"/>
      <c r="F610" s="107"/>
      <c r="G610" s="104"/>
      <c r="H610" s="104"/>
      <c r="L610" s="56"/>
    </row>
    <row r="611" spans="1:12" ht="15.75" customHeight="1">
      <c r="A611" s="104"/>
      <c r="B611" s="104"/>
      <c r="C611" s="104"/>
      <c r="D611" s="104"/>
      <c r="E611" s="106"/>
      <c r="F611" s="107"/>
      <c r="G611" s="104"/>
      <c r="H611" s="104"/>
      <c r="L611" s="56"/>
    </row>
    <row r="612" spans="1:12" ht="15.75" customHeight="1">
      <c r="A612" s="104"/>
      <c r="B612" s="104"/>
      <c r="C612" s="104"/>
      <c r="D612" s="104"/>
      <c r="E612" s="106"/>
      <c r="F612" s="107"/>
      <c r="G612" s="104"/>
      <c r="H612" s="104"/>
      <c r="L612" s="56"/>
    </row>
    <row r="613" spans="1:12" ht="15.75" customHeight="1">
      <c r="A613" s="104"/>
      <c r="B613" s="104"/>
      <c r="C613" s="104"/>
      <c r="D613" s="104"/>
      <c r="E613" s="106"/>
      <c r="F613" s="107"/>
      <c r="G613" s="104"/>
      <c r="H613" s="104"/>
      <c r="L613" s="56"/>
    </row>
    <row r="614" spans="1:12" ht="15.75" customHeight="1">
      <c r="A614" s="104"/>
      <c r="B614" s="104"/>
      <c r="C614" s="104"/>
      <c r="D614" s="104"/>
      <c r="E614" s="106"/>
      <c r="F614" s="107"/>
      <c r="G614" s="104"/>
      <c r="H614" s="104"/>
      <c r="L614" s="56"/>
    </row>
    <row r="615" spans="1:12" ht="15.75" customHeight="1">
      <c r="A615" s="104"/>
      <c r="B615" s="104"/>
      <c r="C615" s="104"/>
      <c r="D615" s="104"/>
      <c r="E615" s="106"/>
      <c r="F615" s="107"/>
      <c r="G615" s="104"/>
      <c r="H615" s="104"/>
      <c r="L615" s="56"/>
    </row>
    <row r="616" spans="1:12" ht="15.75" customHeight="1">
      <c r="A616" s="104"/>
      <c r="B616" s="104"/>
      <c r="C616" s="104"/>
      <c r="D616" s="104"/>
      <c r="E616" s="106"/>
      <c r="F616" s="107"/>
      <c r="G616" s="104"/>
      <c r="H616" s="104"/>
      <c r="L616" s="56"/>
    </row>
    <row r="617" spans="1:12" ht="15.75" customHeight="1">
      <c r="A617" s="104"/>
      <c r="B617" s="104"/>
      <c r="C617" s="104"/>
      <c r="D617" s="104"/>
      <c r="E617" s="106"/>
      <c r="F617" s="107"/>
      <c r="G617" s="104"/>
      <c r="H617" s="104"/>
      <c r="L617" s="56"/>
    </row>
    <row r="618" spans="1:12" ht="15.75" customHeight="1">
      <c r="A618" s="104"/>
      <c r="B618" s="104"/>
      <c r="C618" s="104"/>
      <c r="D618" s="104"/>
      <c r="E618" s="106"/>
      <c r="F618" s="107"/>
      <c r="G618" s="104"/>
      <c r="H618" s="104"/>
      <c r="L618" s="56"/>
    </row>
    <row r="619" spans="1:12" ht="15.75" customHeight="1">
      <c r="A619" s="104"/>
      <c r="B619" s="104"/>
      <c r="C619" s="104"/>
      <c r="D619" s="104"/>
      <c r="E619" s="106"/>
      <c r="F619" s="107"/>
      <c r="G619" s="104"/>
      <c r="H619" s="104"/>
      <c r="L619" s="56"/>
    </row>
    <row r="620" spans="1:12" ht="15.75" customHeight="1">
      <c r="A620" s="104"/>
      <c r="B620" s="104"/>
      <c r="C620" s="104"/>
      <c r="D620" s="104"/>
      <c r="E620" s="106"/>
      <c r="F620" s="107"/>
      <c r="G620" s="104"/>
      <c r="H620" s="104"/>
      <c r="L620" s="56"/>
    </row>
    <row r="621" spans="1:12" ht="15.75" customHeight="1">
      <c r="A621" s="104"/>
      <c r="B621" s="104"/>
      <c r="C621" s="104"/>
      <c r="D621" s="104"/>
      <c r="E621" s="106"/>
      <c r="F621" s="107"/>
      <c r="G621" s="104"/>
      <c r="H621" s="104"/>
      <c r="L621" s="56"/>
    </row>
    <row r="622" spans="1:12" ht="15.75" customHeight="1">
      <c r="A622" s="104"/>
      <c r="B622" s="104"/>
      <c r="C622" s="104"/>
      <c r="D622" s="104"/>
      <c r="E622" s="106"/>
      <c r="F622" s="107"/>
      <c r="G622" s="104"/>
      <c r="H622" s="104"/>
      <c r="L622" s="56"/>
    </row>
    <row r="623" spans="1:12" ht="15.75" customHeight="1">
      <c r="A623" s="104"/>
      <c r="B623" s="104"/>
      <c r="C623" s="104"/>
      <c r="D623" s="104"/>
      <c r="E623" s="106"/>
      <c r="F623" s="107"/>
      <c r="G623" s="104"/>
      <c r="H623" s="104"/>
      <c r="L623" s="56"/>
    </row>
    <row r="624" spans="1:12" ht="15.75" customHeight="1">
      <c r="A624" s="104"/>
      <c r="B624" s="104"/>
      <c r="C624" s="104"/>
      <c r="D624" s="104"/>
      <c r="E624" s="106"/>
      <c r="F624" s="107"/>
      <c r="G624" s="104"/>
      <c r="H624" s="104"/>
      <c r="L624" s="56"/>
    </row>
    <row r="625" spans="1:12" ht="15.75" customHeight="1">
      <c r="A625" s="104"/>
      <c r="B625" s="104"/>
      <c r="C625" s="104"/>
      <c r="D625" s="104"/>
      <c r="E625" s="106"/>
      <c r="F625" s="107"/>
      <c r="G625" s="104"/>
      <c r="H625" s="104"/>
      <c r="L625" s="56"/>
    </row>
    <row r="626" spans="1:12" ht="15.75" customHeight="1">
      <c r="A626" s="104"/>
      <c r="B626" s="104"/>
      <c r="C626" s="104"/>
      <c r="D626" s="104"/>
      <c r="E626" s="106"/>
      <c r="F626" s="107"/>
      <c r="G626" s="104"/>
      <c r="H626" s="104"/>
      <c r="L626" s="56"/>
    </row>
    <row r="627" spans="1:12" ht="15.75" customHeight="1">
      <c r="A627" s="104"/>
      <c r="B627" s="104"/>
      <c r="C627" s="104"/>
      <c r="D627" s="104"/>
      <c r="E627" s="106"/>
      <c r="F627" s="107"/>
      <c r="G627" s="104"/>
      <c r="H627" s="104"/>
      <c r="L627" s="56"/>
    </row>
    <row r="628" spans="1:12" ht="15.75" customHeight="1">
      <c r="A628" s="104"/>
      <c r="B628" s="104"/>
      <c r="C628" s="104"/>
      <c r="D628" s="104"/>
      <c r="E628" s="106"/>
      <c r="F628" s="107"/>
      <c r="G628" s="104"/>
      <c r="H628" s="104"/>
      <c r="L628" s="56"/>
    </row>
    <row r="629" spans="1:12" ht="15.75" customHeight="1">
      <c r="A629" s="104"/>
      <c r="B629" s="104"/>
      <c r="C629" s="104"/>
      <c r="D629" s="104"/>
      <c r="E629" s="106"/>
      <c r="F629" s="107"/>
      <c r="G629" s="104"/>
      <c r="H629" s="104"/>
      <c r="L629" s="56"/>
    </row>
    <row r="630" spans="1:12" ht="15.75" customHeight="1">
      <c r="A630" s="104"/>
      <c r="B630" s="104"/>
      <c r="C630" s="104"/>
      <c r="D630" s="104"/>
      <c r="E630" s="106"/>
      <c r="F630" s="107"/>
      <c r="G630" s="104"/>
      <c r="H630" s="104"/>
      <c r="L630" s="56"/>
    </row>
    <row r="631" spans="1:12" ht="15.75" customHeight="1">
      <c r="A631" s="104"/>
      <c r="B631" s="104"/>
      <c r="C631" s="104"/>
      <c r="D631" s="104"/>
      <c r="E631" s="106"/>
      <c r="F631" s="107"/>
      <c r="G631" s="104"/>
      <c r="H631" s="104"/>
      <c r="L631" s="56"/>
    </row>
    <row r="632" spans="1:12" ht="15.75" customHeight="1">
      <c r="A632" s="104"/>
      <c r="B632" s="104"/>
      <c r="C632" s="104"/>
      <c r="D632" s="104"/>
      <c r="E632" s="106"/>
      <c r="F632" s="107"/>
      <c r="G632" s="104"/>
      <c r="H632" s="104"/>
      <c r="L632" s="56"/>
    </row>
    <row r="633" spans="1:12" ht="15.75" customHeight="1">
      <c r="A633" s="104"/>
      <c r="B633" s="104"/>
      <c r="C633" s="104"/>
      <c r="D633" s="104"/>
      <c r="E633" s="106"/>
      <c r="F633" s="107"/>
      <c r="G633" s="104"/>
      <c r="H633" s="104"/>
      <c r="L633" s="56"/>
    </row>
    <row r="634" spans="1:12" ht="15.75" customHeight="1">
      <c r="A634" s="104"/>
      <c r="B634" s="104"/>
      <c r="C634" s="104"/>
      <c r="D634" s="104"/>
      <c r="E634" s="106"/>
      <c r="F634" s="107"/>
      <c r="G634" s="104"/>
      <c r="H634" s="104"/>
      <c r="L634" s="56"/>
    </row>
    <row r="635" spans="1:12" ht="15.75" customHeight="1">
      <c r="A635" s="104"/>
      <c r="B635" s="104"/>
      <c r="C635" s="104"/>
      <c r="D635" s="104"/>
      <c r="E635" s="106"/>
      <c r="F635" s="107"/>
      <c r="G635" s="104"/>
      <c r="H635" s="104"/>
      <c r="L635" s="56"/>
    </row>
    <row r="636" spans="1:12" ht="15.75" customHeight="1">
      <c r="A636" s="104"/>
      <c r="B636" s="104"/>
      <c r="C636" s="104"/>
      <c r="D636" s="104"/>
      <c r="E636" s="106"/>
      <c r="F636" s="107"/>
      <c r="G636" s="104"/>
      <c r="H636" s="104"/>
      <c r="L636" s="56"/>
    </row>
    <row r="637" spans="1:12" ht="15.75" customHeight="1">
      <c r="A637" s="104"/>
      <c r="B637" s="104"/>
      <c r="C637" s="104"/>
      <c r="D637" s="104"/>
      <c r="E637" s="106"/>
      <c r="F637" s="107"/>
      <c r="G637" s="104"/>
      <c r="H637" s="104"/>
      <c r="L637" s="56"/>
    </row>
    <row r="638" spans="1:12" ht="15.75" customHeight="1">
      <c r="A638" s="104"/>
      <c r="B638" s="104"/>
      <c r="C638" s="104"/>
      <c r="D638" s="104"/>
      <c r="E638" s="106"/>
      <c r="F638" s="107"/>
      <c r="G638" s="104"/>
      <c r="H638" s="104"/>
      <c r="L638" s="56"/>
    </row>
    <row r="639" spans="1:12" ht="15.75" customHeight="1">
      <c r="A639" s="104"/>
      <c r="B639" s="104"/>
      <c r="C639" s="104"/>
      <c r="D639" s="104"/>
      <c r="E639" s="106"/>
      <c r="F639" s="107"/>
      <c r="G639" s="104"/>
      <c r="H639" s="104"/>
      <c r="L639" s="56"/>
    </row>
    <row r="640" spans="1:12" ht="15.75" customHeight="1">
      <c r="A640" s="104"/>
      <c r="B640" s="104"/>
      <c r="C640" s="104"/>
      <c r="D640" s="104"/>
      <c r="E640" s="106"/>
      <c r="F640" s="107"/>
      <c r="G640" s="104"/>
      <c r="H640" s="104"/>
      <c r="L640" s="56"/>
    </row>
    <row r="641" spans="1:12" ht="15.75" customHeight="1">
      <c r="A641" s="104"/>
      <c r="B641" s="104"/>
      <c r="C641" s="104"/>
      <c r="D641" s="104"/>
      <c r="E641" s="106"/>
      <c r="F641" s="107"/>
      <c r="G641" s="104"/>
      <c r="H641" s="104"/>
      <c r="L641" s="56"/>
    </row>
    <row r="642" spans="1:12" ht="15.75" customHeight="1">
      <c r="A642" s="104"/>
      <c r="B642" s="104"/>
      <c r="C642" s="104"/>
      <c r="D642" s="104"/>
      <c r="E642" s="106"/>
      <c r="F642" s="107"/>
      <c r="G642" s="104"/>
      <c r="H642" s="104"/>
      <c r="L642" s="56"/>
    </row>
    <row r="643" spans="1:12" ht="15.75" customHeight="1">
      <c r="A643" s="104"/>
      <c r="B643" s="104"/>
      <c r="C643" s="104"/>
      <c r="D643" s="104"/>
      <c r="E643" s="106"/>
      <c r="F643" s="107"/>
      <c r="G643" s="104"/>
      <c r="H643" s="104"/>
      <c r="L643" s="56"/>
    </row>
    <row r="644" spans="1:12" ht="15.75" customHeight="1">
      <c r="A644" s="104"/>
      <c r="B644" s="104"/>
      <c r="C644" s="104"/>
      <c r="D644" s="104"/>
      <c r="E644" s="106"/>
      <c r="F644" s="107"/>
      <c r="G644" s="104"/>
      <c r="H644" s="104"/>
      <c r="L644" s="56"/>
    </row>
    <row r="645" spans="1:12" ht="15.75" customHeight="1">
      <c r="A645" s="104"/>
      <c r="B645" s="104"/>
      <c r="C645" s="104"/>
      <c r="D645" s="104"/>
      <c r="E645" s="106"/>
      <c r="F645" s="107"/>
      <c r="G645" s="104"/>
      <c r="H645" s="104"/>
      <c r="L645" s="56"/>
    </row>
    <row r="646" spans="1:12" ht="15.75" customHeight="1">
      <c r="A646" s="104"/>
      <c r="B646" s="104"/>
      <c r="C646" s="104"/>
      <c r="D646" s="104"/>
      <c r="E646" s="106"/>
      <c r="F646" s="107"/>
      <c r="G646" s="104"/>
      <c r="H646" s="104"/>
      <c r="L646" s="56"/>
    </row>
    <row r="647" spans="1:12" ht="15.75" customHeight="1">
      <c r="A647" s="104"/>
      <c r="B647" s="104"/>
      <c r="C647" s="104"/>
      <c r="D647" s="104"/>
      <c r="E647" s="106"/>
      <c r="F647" s="107"/>
      <c r="G647" s="104"/>
      <c r="H647" s="104"/>
      <c r="L647" s="56"/>
    </row>
    <row r="648" spans="1:12" ht="15.75" customHeight="1">
      <c r="A648" s="104"/>
      <c r="B648" s="104"/>
      <c r="C648" s="104"/>
      <c r="D648" s="104"/>
      <c r="E648" s="106"/>
      <c r="F648" s="107"/>
      <c r="G648" s="104"/>
      <c r="H648" s="104"/>
      <c r="L648" s="56"/>
    </row>
    <row r="649" spans="1:12" ht="15.75" customHeight="1">
      <c r="A649" s="104"/>
      <c r="B649" s="104"/>
      <c r="C649" s="104"/>
      <c r="D649" s="104"/>
      <c r="E649" s="106"/>
      <c r="F649" s="107"/>
      <c r="G649" s="104"/>
      <c r="H649" s="104"/>
      <c r="L649" s="56"/>
    </row>
    <row r="650" spans="1:12" ht="15.75" customHeight="1">
      <c r="A650" s="104"/>
      <c r="B650" s="104"/>
      <c r="C650" s="104"/>
      <c r="D650" s="104"/>
      <c r="E650" s="106"/>
      <c r="F650" s="107"/>
      <c r="G650" s="104"/>
      <c r="H650" s="104"/>
      <c r="L650" s="56"/>
    </row>
    <row r="651" spans="1:12" ht="15.75" customHeight="1">
      <c r="A651" s="104"/>
      <c r="B651" s="104"/>
      <c r="C651" s="104"/>
      <c r="D651" s="104"/>
      <c r="E651" s="106"/>
      <c r="F651" s="107"/>
      <c r="G651" s="104"/>
      <c r="H651" s="104"/>
      <c r="L651" s="56"/>
    </row>
    <row r="652" spans="1:12" ht="15.75" customHeight="1">
      <c r="A652" s="104"/>
      <c r="B652" s="104"/>
      <c r="C652" s="104"/>
      <c r="D652" s="104"/>
      <c r="E652" s="106"/>
      <c r="F652" s="107"/>
      <c r="G652" s="104"/>
      <c r="H652" s="104"/>
      <c r="L652" s="56"/>
    </row>
    <row r="653" spans="1:12" ht="15.75" customHeight="1">
      <c r="A653" s="104"/>
      <c r="B653" s="104"/>
      <c r="C653" s="104"/>
      <c r="D653" s="104"/>
      <c r="E653" s="106"/>
      <c r="F653" s="107"/>
      <c r="G653" s="104"/>
      <c r="H653" s="104"/>
      <c r="L653" s="56"/>
    </row>
    <row r="654" spans="1:12" ht="15.75" customHeight="1">
      <c r="A654" s="104"/>
      <c r="B654" s="104"/>
      <c r="C654" s="104"/>
      <c r="D654" s="104"/>
      <c r="E654" s="106"/>
      <c r="F654" s="107"/>
      <c r="G654" s="104"/>
      <c r="H654" s="104"/>
      <c r="L654" s="56"/>
    </row>
    <row r="655" spans="1:12" ht="15.75" customHeight="1">
      <c r="A655" s="104"/>
      <c r="B655" s="104"/>
      <c r="C655" s="104"/>
      <c r="D655" s="104"/>
      <c r="E655" s="106"/>
      <c r="F655" s="107"/>
      <c r="G655" s="104"/>
      <c r="H655" s="104"/>
      <c r="L655" s="56"/>
    </row>
    <row r="656" spans="1:12" ht="15.75" customHeight="1">
      <c r="A656" s="104"/>
      <c r="B656" s="104"/>
      <c r="C656" s="104"/>
      <c r="D656" s="104"/>
      <c r="E656" s="106"/>
      <c r="F656" s="107"/>
      <c r="G656" s="104"/>
      <c r="H656" s="104"/>
      <c r="L656" s="56"/>
    </row>
    <row r="657" spans="1:12" ht="15.75" customHeight="1">
      <c r="A657" s="104"/>
      <c r="B657" s="104"/>
      <c r="C657" s="104"/>
      <c r="D657" s="104"/>
      <c r="E657" s="106"/>
      <c r="F657" s="107"/>
      <c r="G657" s="104"/>
      <c r="H657" s="104"/>
      <c r="L657" s="56"/>
    </row>
    <row r="658" spans="1:12" ht="15.75" customHeight="1">
      <c r="A658" s="104"/>
      <c r="B658" s="104"/>
      <c r="C658" s="104"/>
      <c r="D658" s="104"/>
      <c r="E658" s="106"/>
      <c r="F658" s="107"/>
      <c r="G658" s="104"/>
      <c r="H658" s="104"/>
      <c r="L658" s="56"/>
    </row>
    <row r="659" spans="1:12" ht="15.75" customHeight="1">
      <c r="A659" s="104"/>
      <c r="B659" s="104"/>
      <c r="C659" s="104"/>
      <c r="D659" s="104"/>
      <c r="E659" s="106"/>
      <c r="F659" s="107"/>
      <c r="G659" s="104"/>
      <c r="H659" s="104"/>
      <c r="L659" s="56"/>
    </row>
    <row r="660" spans="1:12" ht="15.75" customHeight="1">
      <c r="A660" s="104"/>
      <c r="B660" s="104"/>
      <c r="C660" s="104"/>
      <c r="D660" s="104"/>
      <c r="E660" s="106"/>
      <c r="F660" s="107"/>
      <c r="G660" s="104"/>
      <c r="H660" s="104"/>
      <c r="L660" s="56"/>
    </row>
    <row r="661" spans="1:12" ht="15.75" customHeight="1">
      <c r="A661" s="104"/>
      <c r="B661" s="104"/>
      <c r="C661" s="104"/>
      <c r="D661" s="104"/>
      <c r="E661" s="106"/>
      <c r="F661" s="107"/>
      <c r="G661" s="104"/>
      <c r="H661" s="104"/>
      <c r="L661" s="56"/>
    </row>
    <row r="662" spans="1:12" ht="15.75" customHeight="1">
      <c r="A662" s="104"/>
      <c r="B662" s="104"/>
      <c r="C662" s="104"/>
      <c r="D662" s="104"/>
      <c r="E662" s="106"/>
      <c r="F662" s="107"/>
      <c r="G662" s="104"/>
      <c r="H662" s="104"/>
      <c r="L662" s="56"/>
    </row>
    <row r="663" spans="1:12" ht="15.75" customHeight="1">
      <c r="A663" s="104"/>
      <c r="B663" s="104"/>
      <c r="C663" s="104"/>
      <c r="D663" s="104"/>
      <c r="E663" s="106"/>
      <c r="F663" s="107"/>
      <c r="G663" s="104"/>
      <c r="H663" s="104"/>
      <c r="L663" s="56"/>
    </row>
    <row r="664" spans="1:12" ht="15.75" customHeight="1">
      <c r="A664" s="104"/>
      <c r="B664" s="104"/>
      <c r="C664" s="104"/>
      <c r="D664" s="104"/>
      <c r="E664" s="106"/>
      <c r="F664" s="107"/>
      <c r="G664" s="104"/>
      <c r="H664" s="104"/>
      <c r="L664" s="56"/>
    </row>
    <row r="665" spans="1:12" ht="15.75" customHeight="1">
      <c r="A665" s="104"/>
      <c r="B665" s="104"/>
      <c r="C665" s="104"/>
      <c r="D665" s="104"/>
      <c r="E665" s="106"/>
      <c r="F665" s="107"/>
      <c r="G665" s="104"/>
      <c r="H665" s="104"/>
      <c r="L665" s="56"/>
    </row>
    <row r="666" spans="1:12" ht="15.75" customHeight="1">
      <c r="A666" s="104"/>
      <c r="B666" s="104"/>
      <c r="C666" s="104"/>
      <c r="D666" s="104"/>
      <c r="E666" s="106"/>
      <c r="F666" s="107"/>
      <c r="G666" s="104"/>
      <c r="H666" s="104"/>
      <c r="L666" s="56"/>
    </row>
    <row r="667" spans="1:12" ht="15.75" customHeight="1">
      <c r="A667" s="104"/>
      <c r="B667" s="104"/>
      <c r="C667" s="104"/>
      <c r="D667" s="104"/>
      <c r="E667" s="106"/>
      <c r="F667" s="107"/>
      <c r="G667" s="104"/>
      <c r="H667" s="104"/>
      <c r="L667" s="56"/>
    </row>
    <row r="668" spans="1:12" ht="15.75" customHeight="1">
      <c r="A668" s="104"/>
      <c r="B668" s="104"/>
      <c r="C668" s="104"/>
      <c r="D668" s="104"/>
      <c r="E668" s="106"/>
      <c r="F668" s="107"/>
      <c r="G668" s="104"/>
      <c r="H668" s="104"/>
      <c r="L668" s="56"/>
    </row>
    <row r="669" spans="1:12" ht="15.75" customHeight="1">
      <c r="A669" s="104"/>
      <c r="B669" s="104"/>
      <c r="C669" s="104"/>
      <c r="D669" s="104"/>
      <c r="E669" s="106"/>
      <c r="F669" s="107"/>
      <c r="G669" s="104"/>
      <c r="H669" s="104"/>
      <c r="L669" s="56"/>
    </row>
    <row r="670" spans="1:12" ht="15.75" customHeight="1">
      <c r="A670" s="104"/>
      <c r="B670" s="104"/>
      <c r="C670" s="104"/>
      <c r="D670" s="104"/>
      <c r="E670" s="106"/>
      <c r="F670" s="107"/>
      <c r="G670" s="104"/>
      <c r="H670" s="104"/>
      <c r="L670" s="56"/>
    </row>
    <row r="671" spans="1:12" ht="15.75" customHeight="1">
      <c r="A671" s="104"/>
      <c r="B671" s="104"/>
      <c r="C671" s="104"/>
      <c r="D671" s="104"/>
      <c r="E671" s="106"/>
      <c r="F671" s="107"/>
      <c r="G671" s="104"/>
      <c r="H671" s="104"/>
      <c r="L671" s="56"/>
    </row>
    <row r="672" spans="1:12" ht="15.75" customHeight="1">
      <c r="A672" s="104"/>
      <c r="B672" s="104"/>
      <c r="C672" s="104"/>
      <c r="D672" s="104"/>
      <c r="E672" s="106"/>
      <c r="F672" s="107"/>
      <c r="G672" s="104"/>
      <c r="H672" s="104"/>
      <c r="L672" s="56"/>
    </row>
    <row r="673" spans="1:12" ht="15.75" customHeight="1">
      <c r="A673" s="104"/>
      <c r="B673" s="104"/>
      <c r="C673" s="104"/>
      <c r="D673" s="104"/>
      <c r="E673" s="106"/>
      <c r="F673" s="107"/>
      <c r="G673" s="104"/>
      <c r="H673" s="104"/>
      <c r="L673" s="56"/>
    </row>
    <row r="674" spans="1:12" ht="15.75" customHeight="1">
      <c r="A674" s="104"/>
      <c r="B674" s="104"/>
      <c r="C674" s="104"/>
      <c r="D674" s="104"/>
      <c r="E674" s="106"/>
      <c r="F674" s="107"/>
      <c r="G674" s="104"/>
      <c r="H674" s="104"/>
      <c r="L674" s="56"/>
    </row>
    <row r="675" spans="1:12" ht="15.75" customHeight="1">
      <c r="A675" s="104"/>
      <c r="B675" s="104"/>
      <c r="C675" s="104"/>
      <c r="D675" s="104"/>
      <c r="E675" s="106"/>
      <c r="F675" s="107"/>
      <c r="G675" s="104"/>
      <c r="H675" s="104"/>
      <c r="L675" s="56"/>
    </row>
    <row r="676" spans="1:12" ht="15.75" customHeight="1">
      <c r="A676" s="104"/>
      <c r="B676" s="104"/>
      <c r="C676" s="104"/>
      <c r="D676" s="104"/>
      <c r="E676" s="106"/>
      <c r="F676" s="107"/>
      <c r="G676" s="104"/>
      <c r="H676" s="104"/>
      <c r="L676" s="56"/>
    </row>
    <row r="677" spans="1:12" ht="15.75" customHeight="1">
      <c r="A677" s="104"/>
      <c r="B677" s="104"/>
      <c r="C677" s="104"/>
      <c r="D677" s="104"/>
      <c r="E677" s="106"/>
      <c r="F677" s="107"/>
      <c r="G677" s="104"/>
      <c r="H677" s="104"/>
      <c r="L677" s="56"/>
    </row>
    <row r="678" spans="1:12" ht="15.75" customHeight="1">
      <c r="A678" s="104"/>
      <c r="B678" s="104"/>
      <c r="C678" s="104"/>
      <c r="D678" s="104"/>
      <c r="E678" s="106"/>
      <c r="F678" s="107"/>
      <c r="G678" s="104"/>
      <c r="H678" s="104"/>
      <c r="L678" s="56"/>
    </row>
    <row r="679" spans="1:12" ht="15.75" customHeight="1">
      <c r="A679" s="104"/>
      <c r="B679" s="104"/>
      <c r="C679" s="104"/>
      <c r="D679" s="104"/>
      <c r="E679" s="106"/>
      <c r="F679" s="107"/>
      <c r="G679" s="104"/>
      <c r="H679" s="104"/>
      <c r="L679" s="56"/>
    </row>
    <row r="680" spans="1:12" ht="15.75" customHeight="1">
      <c r="A680" s="104"/>
      <c r="B680" s="104"/>
      <c r="C680" s="104"/>
      <c r="D680" s="104"/>
      <c r="E680" s="106"/>
      <c r="F680" s="107"/>
      <c r="G680" s="104"/>
      <c r="H680" s="104"/>
      <c r="L680" s="56"/>
    </row>
    <row r="681" spans="1:12" ht="15.75" customHeight="1">
      <c r="A681" s="104"/>
      <c r="B681" s="104"/>
      <c r="C681" s="104"/>
      <c r="D681" s="104"/>
      <c r="E681" s="106"/>
      <c r="F681" s="107"/>
      <c r="G681" s="104"/>
      <c r="H681" s="104"/>
      <c r="L681" s="56"/>
    </row>
    <row r="682" spans="1:12" ht="15.75" customHeight="1">
      <c r="A682" s="104"/>
      <c r="B682" s="104"/>
      <c r="C682" s="104"/>
      <c r="D682" s="104"/>
      <c r="E682" s="106"/>
      <c r="F682" s="107"/>
      <c r="G682" s="104"/>
      <c r="H682" s="104"/>
      <c r="L682" s="56"/>
    </row>
    <row r="683" spans="1:12" ht="15.75" customHeight="1">
      <c r="A683" s="104"/>
      <c r="B683" s="104"/>
      <c r="C683" s="104"/>
      <c r="D683" s="104"/>
      <c r="E683" s="106"/>
      <c r="F683" s="107"/>
      <c r="G683" s="104"/>
      <c r="H683" s="104"/>
      <c r="L683" s="56"/>
    </row>
    <row r="684" spans="1:12" ht="15.75" customHeight="1">
      <c r="A684" s="104"/>
      <c r="B684" s="104"/>
      <c r="C684" s="104"/>
      <c r="D684" s="104"/>
      <c r="E684" s="106"/>
      <c r="F684" s="107"/>
      <c r="G684" s="104"/>
      <c r="H684" s="104"/>
      <c r="L684" s="56"/>
    </row>
    <row r="685" spans="1:12" ht="15.75" customHeight="1">
      <c r="A685" s="104"/>
      <c r="B685" s="104"/>
      <c r="C685" s="104"/>
      <c r="D685" s="104"/>
      <c r="E685" s="106"/>
      <c r="F685" s="107"/>
      <c r="G685" s="104"/>
      <c r="H685" s="104"/>
      <c r="L685" s="56"/>
    </row>
    <row r="686" spans="1:12" ht="15.75" customHeight="1">
      <c r="A686" s="104"/>
      <c r="B686" s="104"/>
      <c r="C686" s="104"/>
      <c r="D686" s="104"/>
      <c r="E686" s="106"/>
      <c r="F686" s="107"/>
      <c r="G686" s="104"/>
      <c r="H686" s="104"/>
      <c r="L686" s="56"/>
    </row>
    <row r="687" spans="1:12" ht="15.75" customHeight="1">
      <c r="A687" s="104"/>
      <c r="B687" s="104"/>
      <c r="C687" s="104"/>
      <c r="D687" s="104"/>
      <c r="E687" s="106"/>
      <c r="F687" s="107"/>
      <c r="G687" s="104"/>
      <c r="H687" s="104"/>
      <c r="L687" s="56"/>
    </row>
    <row r="688" spans="1:12" ht="15.75" customHeight="1">
      <c r="A688" s="104"/>
      <c r="B688" s="104"/>
      <c r="C688" s="104"/>
      <c r="D688" s="104"/>
      <c r="E688" s="106"/>
      <c r="F688" s="107"/>
      <c r="G688" s="104"/>
      <c r="H688" s="104"/>
      <c r="L688" s="56"/>
    </row>
    <row r="689" spans="1:12" ht="15.75" customHeight="1">
      <c r="A689" s="104"/>
      <c r="B689" s="104"/>
      <c r="C689" s="104"/>
      <c r="D689" s="104"/>
      <c r="E689" s="106"/>
      <c r="F689" s="107"/>
      <c r="G689" s="104"/>
      <c r="H689" s="104"/>
      <c r="L689" s="56"/>
    </row>
    <row r="690" spans="1:12" ht="15.75" customHeight="1">
      <c r="A690" s="104"/>
      <c r="B690" s="104"/>
      <c r="C690" s="104"/>
      <c r="D690" s="104"/>
      <c r="E690" s="106"/>
      <c r="F690" s="107"/>
      <c r="G690" s="104"/>
      <c r="H690" s="104"/>
      <c r="L690" s="56"/>
    </row>
    <row r="691" spans="1:12" ht="15.75" customHeight="1">
      <c r="A691" s="104"/>
      <c r="B691" s="104"/>
      <c r="C691" s="104"/>
      <c r="D691" s="104"/>
      <c r="E691" s="106"/>
      <c r="F691" s="107"/>
      <c r="G691" s="104"/>
      <c r="H691" s="104"/>
      <c r="L691" s="56"/>
    </row>
    <row r="692" spans="1:12" ht="15.75" customHeight="1">
      <c r="A692" s="104"/>
      <c r="B692" s="104"/>
      <c r="C692" s="104"/>
      <c r="D692" s="104"/>
      <c r="E692" s="106"/>
      <c r="F692" s="107"/>
      <c r="G692" s="104"/>
      <c r="H692" s="104"/>
      <c r="L692" s="56"/>
    </row>
    <row r="693" spans="1:12" ht="15.75" customHeight="1">
      <c r="A693" s="104"/>
      <c r="B693" s="104"/>
      <c r="C693" s="104"/>
      <c r="D693" s="104"/>
      <c r="E693" s="106"/>
      <c r="F693" s="107"/>
      <c r="G693" s="104"/>
      <c r="H693" s="104"/>
      <c r="L693" s="56"/>
    </row>
    <row r="694" spans="1:12" ht="15.75" customHeight="1">
      <c r="A694" s="104"/>
      <c r="B694" s="104"/>
      <c r="C694" s="104"/>
      <c r="D694" s="104"/>
      <c r="E694" s="106"/>
      <c r="F694" s="107"/>
      <c r="G694" s="104"/>
      <c r="H694" s="104"/>
      <c r="L694" s="56"/>
    </row>
    <row r="695" spans="1:12" ht="15.75" customHeight="1">
      <c r="A695" s="104"/>
      <c r="B695" s="104"/>
      <c r="C695" s="104"/>
      <c r="D695" s="104"/>
      <c r="E695" s="106"/>
      <c r="F695" s="107"/>
      <c r="G695" s="104"/>
      <c r="H695" s="104"/>
      <c r="L695" s="56"/>
    </row>
    <row r="696" spans="1:12" ht="15.75" customHeight="1">
      <c r="A696" s="104"/>
      <c r="B696" s="104"/>
      <c r="C696" s="104"/>
      <c r="D696" s="104"/>
      <c r="E696" s="106"/>
      <c r="F696" s="107"/>
      <c r="G696" s="104"/>
      <c r="H696" s="104"/>
      <c r="L696" s="56"/>
    </row>
    <row r="697" spans="1:12" ht="15.75" customHeight="1">
      <c r="A697" s="104"/>
      <c r="B697" s="104"/>
      <c r="C697" s="104"/>
      <c r="D697" s="104"/>
      <c r="E697" s="106"/>
      <c r="F697" s="107"/>
      <c r="G697" s="104"/>
      <c r="H697" s="104"/>
      <c r="L697" s="56"/>
    </row>
    <row r="698" spans="1:12" ht="15.75" customHeight="1">
      <c r="A698" s="104"/>
      <c r="B698" s="104"/>
      <c r="C698" s="104"/>
      <c r="D698" s="104"/>
      <c r="E698" s="106"/>
      <c r="F698" s="107"/>
      <c r="G698" s="104"/>
      <c r="H698" s="104"/>
      <c r="L698" s="56"/>
    </row>
    <row r="699" spans="1:12" ht="15.75" customHeight="1">
      <c r="A699" s="104"/>
      <c r="B699" s="104"/>
      <c r="C699" s="104"/>
      <c r="D699" s="104"/>
      <c r="E699" s="106"/>
      <c r="F699" s="107"/>
      <c r="G699" s="104"/>
      <c r="H699" s="104"/>
      <c r="L699" s="56"/>
    </row>
    <row r="700" spans="1:12" ht="15.75" customHeight="1">
      <c r="A700" s="104"/>
      <c r="B700" s="104"/>
      <c r="C700" s="104"/>
      <c r="D700" s="104"/>
      <c r="E700" s="106"/>
      <c r="F700" s="107"/>
      <c r="G700" s="104"/>
      <c r="H700" s="104"/>
      <c r="L700" s="56"/>
    </row>
    <row r="701" spans="1:12" ht="15.75" customHeight="1">
      <c r="A701" s="104"/>
      <c r="B701" s="104"/>
      <c r="C701" s="104"/>
      <c r="D701" s="104"/>
      <c r="E701" s="106"/>
      <c r="F701" s="107"/>
      <c r="G701" s="104"/>
      <c r="H701" s="104"/>
      <c r="L701" s="56"/>
    </row>
    <row r="702" spans="1:12" ht="15.75" customHeight="1">
      <c r="A702" s="104"/>
      <c r="B702" s="104"/>
      <c r="C702" s="104"/>
      <c r="D702" s="104"/>
      <c r="E702" s="106"/>
      <c r="F702" s="107"/>
      <c r="G702" s="104"/>
      <c r="H702" s="104"/>
      <c r="L702" s="56"/>
    </row>
    <row r="703" spans="1:12" ht="15.75" customHeight="1">
      <c r="A703" s="104"/>
      <c r="B703" s="104"/>
      <c r="C703" s="104"/>
      <c r="D703" s="104"/>
      <c r="E703" s="106"/>
      <c r="F703" s="107"/>
      <c r="G703" s="104"/>
      <c r="H703" s="104"/>
      <c r="L703" s="56"/>
    </row>
    <row r="704" spans="1:12" ht="15.75" customHeight="1">
      <c r="A704" s="104"/>
      <c r="B704" s="104"/>
      <c r="C704" s="104"/>
      <c r="D704" s="104"/>
      <c r="E704" s="106"/>
      <c r="F704" s="107"/>
      <c r="G704" s="104"/>
      <c r="H704" s="104"/>
      <c r="L704" s="56"/>
    </row>
    <row r="705" spans="1:12" ht="15.75" customHeight="1">
      <c r="A705" s="104"/>
      <c r="B705" s="104"/>
      <c r="C705" s="104"/>
      <c r="D705" s="104"/>
      <c r="E705" s="106"/>
      <c r="F705" s="107"/>
      <c r="G705" s="104"/>
      <c r="H705" s="104"/>
      <c r="L705" s="56"/>
    </row>
    <row r="706" spans="1:12" ht="15.75" customHeight="1">
      <c r="A706" s="104"/>
      <c r="B706" s="104"/>
      <c r="C706" s="104"/>
      <c r="D706" s="104"/>
      <c r="E706" s="106"/>
      <c r="F706" s="107"/>
      <c r="G706" s="104"/>
      <c r="H706" s="104"/>
      <c r="L706" s="56"/>
    </row>
    <row r="707" spans="1:12" ht="15.75" customHeight="1">
      <c r="A707" s="104"/>
      <c r="B707" s="104"/>
      <c r="C707" s="104"/>
      <c r="D707" s="104"/>
      <c r="E707" s="106"/>
      <c r="F707" s="107"/>
      <c r="G707" s="104"/>
      <c r="H707" s="104"/>
      <c r="L707" s="56"/>
    </row>
    <row r="708" spans="1:12" ht="15.75" customHeight="1">
      <c r="A708" s="104"/>
      <c r="B708" s="104"/>
      <c r="C708" s="104"/>
      <c r="D708" s="104"/>
      <c r="E708" s="106"/>
      <c r="F708" s="107"/>
      <c r="G708" s="104"/>
      <c r="H708" s="104"/>
      <c r="L708" s="56"/>
    </row>
    <row r="709" spans="1:12" ht="15.75" customHeight="1">
      <c r="A709" s="104"/>
      <c r="B709" s="104"/>
      <c r="C709" s="104"/>
      <c r="D709" s="104"/>
      <c r="E709" s="106"/>
      <c r="F709" s="107"/>
      <c r="G709" s="104"/>
      <c r="H709" s="104"/>
      <c r="L709" s="56"/>
    </row>
    <row r="710" spans="1:12" ht="15.75" customHeight="1">
      <c r="A710" s="104"/>
      <c r="B710" s="104"/>
      <c r="C710" s="104"/>
      <c r="D710" s="104"/>
      <c r="E710" s="106"/>
      <c r="F710" s="107"/>
      <c r="G710" s="104"/>
      <c r="H710" s="104"/>
      <c r="L710" s="56"/>
    </row>
    <row r="711" spans="1:12" ht="15.75" customHeight="1">
      <c r="A711" s="104"/>
      <c r="B711" s="104"/>
      <c r="C711" s="104"/>
      <c r="D711" s="104"/>
      <c r="E711" s="106"/>
      <c r="F711" s="107"/>
      <c r="G711" s="104"/>
      <c r="H711" s="104"/>
      <c r="L711" s="56"/>
    </row>
    <row r="712" spans="1:12" ht="15.75" customHeight="1">
      <c r="A712" s="104"/>
      <c r="B712" s="104"/>
      <c r="C712" s="104"/>
      <c r="D712" s="104"/>
      <c r="E712" s="106"/>
      <c r="F712" s="107"/>
      <c r="G712" s="104"/>
      <c r="H712" s="104"/>
      <c r="L712" s="56"/>
    </row>
    <row r="713" spans="1:12" ht="15.75" customHeight="1">
      <c r="A713" s="104"/>
      <c r="B713" s="104"/>
      <c r="C713" s="104"/>
      <c r="D713" s="104"/>
      <c r="E713" s="106"/>
      <c r="F713" s="107"/>
      <c r="G713" s="104"/>
      <c r="H713" s="104"/>
      <c r="L713" s="56"/>
    </row>
    <row r="714" spans="1:12" ht="15.75" customHeight="1">
      <c r="A714" s="104"/>
      <c r="B714" s="104"/>
      <c r="C714" s="104"/>
      <c r="D714" s="104"/>
      <c r="E714" s="106"/>
      <c r="F714" s="107"/>
      <c r="G714" s="104"/>
      <c r="H714" s="104"/>
      <c r="L714" s="56"/>
    </row>
    <row r="715" spans="1:12" ht="15.75" customHeight="1">
      <c r="A715" s="104"/>
      <c r="B715" s="104"/>
      <c r="C715" s="104"/>
      <c r="D715" s="104"/>
      <c r="E715" s="106"/>
      <c r="F715" s="107"/>
      <c r="G715" s="104"/>
      <c r="H715" s="104"/>
      <c r="L715" s="56"/>
    </row>
    <row r="716" spans="1:12" ht="15.75" customHeight="1">
      <c r="A716" s="104"/>
      <c r="B716" s="104"/>
      <c r="C716" s="104"/>
      <c r="D716" s="104"/>
      <c r="E716" s="106"/>
      <c r="F716" s="107"/>
      <c r="G716" s="104"/>
      <c r="H716" s="104"/>
      <c r="L716" s="56"/>
    </row>
    <row r="717" spans="1:12" ht="15.75" customHeight="1">
      <c r="A717" s="104"/>
      <c r="B717" s="104"/>
      <c r="C717" s="104"/>
      <c r="D717" s="104"/>
      <c r="E717" s="106"/>
      <c r="F717" s="107"/>
      <c r="G717" s="104"/>
      <c r="H717" s="104"/>
      <c r="L717" s="56"/>
    </row>
    <row r="718" spans="1:12" ht="15.75" customHeight="1">
      <c r="A718" s="104"/>
      <c r="B718" s="104"/>
      <c r="C718" s="104"/>
      <c r="D718" s="104"/>
      <c r="E718" s="106"/>
      <c r="F718" s="107"/>
      <c r="G718" s="104"/>
      <c r="H718" s="104"/>
      <c r="L718" s="56"/>
    </row>
    <row r="719" spans="1:12" ht="15.75" customHeight="1">
      <c r="A719" s="104"/>
      <c r="B719" s="104"/>
      <c r="C719" s="104"/>
      <c r="D719" s="104"/>
      <c r="E719" s="106"/>
      <c r="F719" s="107"/>
      <c r="G719" s="104"/>
      <c r="H719" s="104"/>
      <c r="L719" s="56"/>
    </row>
    <row r="720" spans="1:12" ht="15.75" customHeight="1">
      <c r="A720" s="104"/>
      <c r="B720" s="104"/>
      <c r="C720" s="104"/>
      <c r="D720" s="104"/>
      <c r="E720" s="106"/>
      <c r="F720" s="107"/>
      <c r="G720" s="104"/>
      <c r="H720" s="104"/>
      <c r="L720" s="56"/>
    </row>
    <row r="721" spans="1:12" ht="15.75" customHeight="1">
      <c r="A721" s="104"/>
      <c r="B721" s="104"/>
      <c r="C721" s="104"/>
      <c r="D721" s="104"/>
      <c r="E721" s="106"/>
      <c r="F721" s="107"/>
      <c r="G721" s="104"/>
      <c r="H721" s="104"/>
      <c r="L721" s="56"/>
    </row>
    <row r="722" spans="1:12" ht="15.75" customHeight="1">
      <c r="A722" s="104"/>
      <c r="B722" s="104"/>
      <c r="C722" s="104"/>
      <c r="D722" s="104"/>
      <c r="E722" s="106"/>
      <c r="F722" s="107"/>
      <c r="G722" s="104"/>
      <c r="H722" s="104"/>
      <c r="L722" s="56"/>
    </row>
    <row r="723" spans="1:12" ht="15.75" customHeight="1">
      <c r="A723" s="104"/>
      <c r="B723" s="104"/>
      <c r="C723" s="104"/>
      <c r="D723" s="104"/>
      <c r="E723" s="106"/>
      <c r="F723" s="107"/>
      <c r="G723" s="104"/>
      <c r="H723" s="104"/>
      <c r="L723" s="56"/>
    </row>
    <row r="724" spans="1:12" ht="15.75" customHeight="1">
      <c r="A724" s="104"/>
      <c r="B724" s="104"/>
      <c r="C724" s="104"/>
      <c r="D724" s="104"/>
      <c r="E724" s="106"/>
      <c r="F724" s="107"/>
      <c r="G724" s="104"/>
      <c r="H724" s="104"/>
      <c r="L724" s="56"/>
    </row>
    <row r="725" spans="1:12" ht="15.75" customHeight="1">
      <c r="A725" s="104"/>
      <c r="B725" s="104"/>
      <c r="C725" s="104"/>
      <c r="D725" s="104"/>
      <c r="E725" s="106"/>
      <c r="F725" s="107"/>
      <c r="G725" s="104"/>
      <c r="H725" s="104"/>
      <c r="L725" s="56"/>
    </row>
    <row r="726" spans="1:12" ht="15.75" customHeight="1">
      <c r="A726" s="104"/>
      <c r="B726" s="104"/>
      <c r="C726" s="104"/>
      <c r="D726" s="104"/>
      <c r="E726" s="106"/>
      <c r="F726" s="107"/>
      <c r="G726" s="104"/>
      <c r="H726" s="104"/>
      <c r="L726" s="56"/>
    </row>
    <row r="727" spans="1:12" ht="15.75" customHeight="1">
      <c r="A727" s="104"/>
      <c r="B727" s="104"/>
      <c r="C727" s="104"/>
      <c r="D727" s="104"/>
      <c r="E727" s="106"/>
      <c r="F727" s="107"/>
      <c r="G727" s="104"/>
      <c r="H727" s="104"/>
      <c r="L727" s="56"/>
    </row>
    <row r="728" spans="1:12" ht="15.75" customHeight="1">
      <c r="A728" s="104"/>
      <c r="B728" s="104"/>
      <c r="C728" s="104"/>
      <c r="D728" s="104"/>
      <c r="E728" s="106"/>
      <c r="F728" s="107"/>
      <c r="G728" s="104"/>
      <c r="H728" s="104"/>
      <c r="L728" s="56"/>
    </row>
    <row r="729" spans="1:12" ht="15.75" customHeight="1">
      <c r="A729" s="104"/>
      <c r="B729" s="104"/>
      <c r="C729" s="104"/>
      <c r="D729" s="104"/>
      <c r="E729" s="106"/>
      <c r="F729" s="107"/>
      <c r="G729" s="104"/>
      <c r="H729" s="104"/>
      <c r="L729" s="56"/>
    </row>
    <row r="730" spans="1:12" ht="15.75" customHeight="1">
      <c r="A730" s="104"/>
      <c r="B730" s="104"/>
      <c r="C730" s="104"/>
      <c r="D730" s="104"/>
      <c r="E730" s="106"/>
      <c r="F730" s="107"/>
      <c r="G730" s="104"/>
      <c r="H730" s="104"/>
      <c r="L730" s="56"/>
    </row>
    <row r="731" spans="1:12" ht="15.75" customHeight="1">
      <c r="A731" s="104"/>
      <c r="B731" s="104"/>
      <c r="C731" s="104"/>
      <c r="D731" s="104"/>
      <c r="E731" s="106"/>
      <c r="F731" s="107"/>
      <c r="G731" s="104"/>
      <c r="H731" s="104"/>
      <c r="L731" s="56"/>
    </row>
    <row r="732" spans="1:12" ht="15.75" customHeight="1">
      <c r="A732" s="104"/>
      <c r="B732" s="104"/>
      <c r="C732" s="104"/>
      <c r="D732" s="104"/>
      <c r="E732" s="106"/>
      <c r="F732" s="107"/>
      <c r="G732" s="104"/>
      <c r="H732" s="104"/>
      <c r="L732" s="56"/>
    </row>
    <row r="733" spans="1:12" ht="15.75" customHeight="1">
      <c r="A733" s="104"/>
      <c r="B733" s="104"/>
      <c r="C733" s="104"/>
      <c r="D733" s="104"/>
      <c r="E733" s="106"/>
      <c r="F733" s="107"/>
      <c r="G733" s="104"/>
      <c r="H733" s="104"/>
      <c r="L733" s="56"/>
    </row>
    <row r="734" spans="1:12" ht="15.75" customHeight="1">
      <c r="A734" s="104"/>
      <c r="B734" s="104"/>
      <c r="C734" s="104"/>
      <c r="D734" s="104"/>
      <c r="E734" s="106"/>
      <c r="F734" s="107"/>
      <c r="G734" s="104"/>
      <c r="H734" s="104"/>
      <c r="L734" s="56"/>
    </row>
    <row r="735" spans="1:12" ht="15.75" customHeight="1">
      <c r="A735" s="104"/>
      <c r="B735" s="104"/>
      <c r="C735" s="104"/>
      <c r="D735" s="104"/>
      <c r="E735" s="106"/>
      <c r="F735" s="107"/>
      <c r="G735" s="104"/>
      <c r="H735" s="104"/>
      <c r="L735" s="56"/>
    </row>
    <row r="736" spans="1:12" ht="15.75" customHeight="1">
      <c r="A736" s="104"/>
      <c r="B736" s="104"/>
      <c r="C736" s="104"/>
      <c r="D736" s="104"/>
      <c r="E736" s="106"/>
      <c r="F736" s="107"/>
      <c r="G736" s="104"/>
      <c r="H736" s="104"/>
      <c r="L736" s="56"/>
    </row>
    <row r="737" spans="1:12" ht="15.75" customHeight="1">
      <c r="A737" s="104"/>
      <c r="B737" s="104"/>
      <c r="C737" s="104"/>
      <c r="D737" s="104"/>
      <c r="E737" s="106"/>
      <c r="F737" s="107"/>
      <c r="G737" s="104"/>
      <c r="H737" s="104"/>
      <c r="L737" s="56"/>
    </row>
    <row r="738" spans="1:12" ht="15.75" customHeight="1">
      <c r="A738" s="104"/>
      <c r="B738" s="104"/>
      <c r="C738" s="104"/>
      <c r="D738" s="104"/>
      <c r="E738" s="106"/>
      <c r="F738" s="107"/>
      <c r="G738" s="104"/>
      <c r="H738" s="104"/>
      <c r="L738" s="56"/>
    </row>
    <row r="739" spans="1:12" ht="15.75" customHeight="1">
      <c r="A739" s="104"/>
      <c r="B739" s="104"/>
      <c r="C739" s="104"/>
      <c r="D739" s="104"/>
      <c r="E739" s="106"/>
      <c r="F739" s="107"/>
      <c r="G739" s="104"/>
      <c r="H739" s="104"/>
      <c r="L739" s="56"/>
    </row>
    <row r="740" spans="1:12" ht="15.75" customHeight="1">
      <c r="A740" s="104"/>
      <c r="B740" s="104"/>
      <c r="C740" s="104"/>
      <c r="D740" s="104"/>
      <c r="E740" s="106"/>
      <c r="F740" s="107"/>
      <c r="G740" s="104"/>
      <c r="H740" s="104"/>
      <c r="L740" s="56"/>
    </row>
    <row r="741" spans="1:12" ht="15.75" customHeight="1">
      <c r="A741" s="104"/>
      <c r="B741" s="104"/>
      <c r="C741" s="104"/>
      <c r="D741" s="104"/>
      <c r="E741" s="106"/>
      <c r="F741" s="107"/>
      <c r="G741" s="104"/>
      <c r="H741" s="104"/>
      <c r="L741" s="56"/>
    </row>
    <row r="742" spans="1:12" ht="15.75" customHeight="1">
      <c r="A742" s="104"/>
      <c r="B742" s="104"/>
      <c r="C742" s="104"/>
      <c r="D742" s="104"/>
      <c r="E742" s="106"/>
      <c r="F742" s="107"/>
      <c r="G742" s="104"/>
      <c r="H742" s="104"/>
      <c r="L742" s="56"/>
    </row>
    <row r="743" spans="1:12" ht="15.75" customHeight="1">
      <c r="A743" s="104"/>
      <c r="B743" s="104"/>
      <c r="C743" s="104"/>
      <c r="D743" s="104"/>
      <c r="E743" s="106"/>
      <c r="F743" s="107"/>
      <c r="G743" s="104"/>
      <c r="H743" s="104"/>
      <c r="L743" s="56"/>
    </row>
    <row r="744" spans="1:12" ht="15.75" customHeight="1">
      <c r="A744" s="104"/>
      <c r="B744" s="104"/>
      <c r="C744" s="104"/>
      <c r="D744" s="104"/>
      <c r="E744" s="106"/>
      <c r="F744" s="107"/>
      <c r="G744" s="104"/>
      <c r="H744" s="104"/>
      <c r="L744" s="56"/>
    </row>
    <row r="745" spans="1:12" ht="15.75" customHeight="1">
      <c r="A745" s="104"/>
      <c r="B745" s="104"/>
      <c r="C745" s="104"/>
      <c r="D745" s="104"/>
      <c r="E745" s="106"/>
      <c r="F745" s="107"/>
      <c r="G745" s="104"/>
      <c r="H745" s="104"/>
      <c r="L745" s="56"/>
    </row>
    <row r="746" spans="1:12" ht="15.75" customHeight="1">
      <c r="A746" s="104"/>
      <c r="B746" s="104"/>
      <c r="C746" s="104"/>
      <c r="D746" s="104"/>
      <c r="E746" s="106"/>
      <c r="F746" s="107"/>
      <c r="G746" s="104"/>
      <c r="H746" s="104"/>
      <c r="L746" s="56"/>
    </row>
    <row r="747" spans="1:12" ht="15.75" customHeight="1">
      <c r="A747" s="104"/>
      <c r="B747" s="104"/>
      <c r="C747" s="104"/>
      <c r="D747" s="104"/>
      <c r="E747" s="106"/>
      <c r="F747" s="107"/>
      <c r="G747" s="104"/>
      <c r="H747" s="104"/>
      <c r="L747" s="56"/>
    </row>
    <row r="748" spans="1:12" ht="15.75" customHeight="1">
      <c r="A748" s="104"/>
      <c r="B748" s="104"/>
      <c r="C748" s="104"/>
      <c r="D748" s="104"/>
      <c r="E748" s="106"/>
      <c r="F748" s="107"/>
      <c r="G748" s="104"/>
      <c r="H748" s="104"/>
      <c r="L748" s="56"/>
    </row>
    <row r="749" spans="1:12" ht="15.75" customHeight="1">
      <c r="A749" s="104"/>
      <c r="B749" s="104"/>
      <c r="C749" s="104"/>
      <c r="D749" s="104"/>
      <c r="E749" s="106"/>
      <c r="F749" s="107"/>
      <c r="G749" s="104"/>
      <c r="H749" s="104"/>
      <c r="L749" s="56"/>
    </row>
    <row r="750" spans="1:12" ht="15.75" customHeight="1">
      <c r="A750" s="104"/>
      <c r="B750" s="104"/>
      <c r="C750" s="104"/>
      <c r="D750" s="104"/>
      <c r="E750" s="106"/>
      <c r="F750" s="107"/>
      <c r="G750" s="104"/>
      <c r="H750" s="104"/>
      <c r="L750" s="56"/>
    </row>
    <row r="751" spans="1:12" ht="15.75" customHeight="1">
      <c r="A751" s="104"/>
      <c r="B751" s="104"/>
      <c r="C751" s="104"/>
      <c r="D751" s="104"/>
      <c r="E751" s="106"/>
      <c r="F751" s="107"/>
      <c r="G751" s="104"/>
      <c r="H751" s="104"/>
      <c r="L751" s="56"/>
    </row>
    <row r="752" spans="1:12" ht="15.75" customHeight="1">
      <c r="A752" s="104"/>
      <c r="B752" s="104"/>
      <c r="C752" s="104"/>
      <c r="D752" s="104"/>
      <c r="E752" s="106"/>
      <c r="F752" s="107"/>
      <c r="G752" s="104"/>
      <c r="H752" s="104"/>
      <c r="L752" s="56"/>
    </row>
    <row r="753" spans="1:12" ht="15.75" customHeight="1">
      <c r="A753" s="104"/>
      <c r="B753" s="104"/>
      <c r="C753" s="104"/>
      <c r="D753" s="104"/>
      <c r="E753" s="106"/>
      <c r="F753" s="107"/>
      <c r="G753" s="104"/>
      <c r="H753" s="104"/>
      <c r="L753" s="56"/>
    </row>
    <row r="754" spans="1:12" ht="15.75" customHeight="1">
      <c r="A754" s="104"/>
      <c r="B754" s="104"/>
      <c r="C754" s="104"/>
      <c r="D754" s="104"/>
      <c r="E754" s="106"/>
      <c r="F754" s="107"/>
      <c r="G754" s="104"/>
      <c r="H754" s="104"/>
      <c r="L754" s="56"/>
    </row>
    <row r="755" spans="1:12" ht="15.75" customHeight="1">
      <c r="A755" s="104"/>
      <c r="B755" s="104"/>
      <c r="C755" s="104"/>
      <c r="D755" s="104"/>
      <c r="E755" s="106"/>
      <c r="F755" s="107"/>
      <c r="G755" s="104"/>
      <c r="H755" s="104"/>
      <c r="L755" s="56"/>
    </row>
    <row r="756" spans="1:12" ht="15.75" customHeight="1">
      <c r="A756" s="104"/>
      <c r="B756" s="104"/>
      <c r="C756" s="104"/>
      <c r="D756" s="104"/>
      <c r="E756" s="106"/>
      <c r="F756" s="107"/>
      <c r="G756" s="104"/>
      <c r="H756" s="104"/>
      <c r="L756" s="56"/>
    </row>
    <row r="757" spans="1:12" ht="15.75" customHeight="1">
      <c r="A757" s="104"/>
      <c r="B757" s="104"/>
      <c r="C757" s="104"/>
      <c r="D757" s="104"/>
      <c r="E757" s="106"/>
      <c r="F757" s="107"/>
      <c r="G757" s="104"/>
      <c r="H757" s="104"/>
      <c r="L757" s="56"/>
    </row>
    <row r="758" spans="1:12" ht="15.75" customHeight="1">
      <c r="A758" s="104"/>
      <c r="B758" s="104"/>
      <c r="C758" s="104"/>
      <c r="D758" s="104"/>
      <c r="E758" s="106"/>
      <c r="F758" s="107"/>
      <c r="G758" s="104"/>
      <c r="H758" s="104"/>
      <c r="L758" s="56"/>
    </row>
    <row r="759" spans="1:12" ht="15.75" customHeight="1">
      <c r="A759" s="104"/>
      <c r="B759" s="104"/>
      <c r="C759" s="104"/>
      <c r="D759" s="104"/>
      <c r="E759" s="106"/>
      <c r="F759" s="107"/>
      <c r="G759" s="104"/>
      <c r="H759" s="104"/>
      <c r="L759" s="56"/>
    </row>
    <row r="760" spans="1:12" ht="15.75" customHeight="1">
      <c r="A760" s="104"/>
      <c r="B760" s="104"/>
      <c r="C760" s="104"/>
      <c r="D760" s="104"/>
      <c r="E760" s="106"/>
      <c r="F760" s="107"/>
      <c r="G760" s="104"/>
      <c r="H760" s="104"/>
      <c r="L760" s="56"/>
    </row>
    <row r="761" spans="1:12" ht="15.75" customHeight="1">
      <c r="A761" s="104"/>
      <c r="B761" s="104"/>
      <c r="C761" s="104"/>
      <c r="D761" s="104"/>
      <c r="E761" s="106"/>
      <c r="F761" s="107"/>
      <c r="G761" s="104"/>
      <c r="H761" s="104"/>
      <c r="L761" s="56"/>
    </row>
    <row r="762" spans="1:12" ht="15.75" customHeight="1">
      <c r="A762" s="104"/>
      <c r="B762" s="104"/>
      <c r="C762" s="104"/>
      <c r="D762" s="104"/>
      <c r="E762" s="106"/>
      <c r="F762" s="107"/>
      <c r="G762" s="104"/>
      <c r="H762" s="104"/>
      <c r="L762" s="56"/>
    </row>
    <row r="763" spans="1:12" ht="15.75" customHeight="1">
      <c r="A763" s="104"/>
      <c r="B763" s="104"/>
      <c r="C763" s="104"/>
      <c r="D763" s="104"/>
      <c r="E763" s="106"/>
      <c r="F763" s="107"/>
      <c r="G763" s="104"/>
      <c r="H763" s="104"/>
      <c r="L763" s="56"/>
    </row>
    <row r="764" spans="1:12" ht="15.75" customHeight="1">
      <c r="A764" s="104"/>
      <c r="B764" s="104"/>
      <c r="C764" s="104"/>
      <c r="D764" s="104"/>
      <c r="E764" s="106"/>
      <c r="F764" s="107"/>
      <c r="G764" s="104"/>
      <c r="H764" s="104"/>
      <c r="L764" s="56"/>
    </row>
    <row r="765" spans="1:12" ht="15.75" customHeight="1">
      <c r="A765" s="104"/>
      <c r="B765" s="104"/>
      <c r="C765" s="104"/>
      <c r="D765" s="104"/>
      <c r="E765" s="106"/>
      <c r="F765" s="107"/>
      <c r="G765" s="104"/>
      <c r="H765" s="104"/>
      <c r="L765" s="56"/>
    </row>
    <row r="766" spans="1:12" ht="15.75" customHeight="1">
      <c r="A766" s="104"/>
      <c r="B766" s="104"/>
      <c r="C766" s="104"/>
      <c r="D766" s="104"/>
      <c r="E766" s="106"/>
      <c r="F766" s="107"/>
      <c r="G766" s="104"/>
      <c r="H766" s="104"/>
      <c r="L766" s="56"/>
    </row>
    <row r="767" spans="1:12" ht="15.75" customHeight="1">
      <c r="A767" s="104"/>
      <c r="B767" s="104"/>
      <c r="C767" s="104"/>
      <c r="D767" s="104"/>
      <c r="E767" s="106"/>
      <c r="F767" s="107"/>
      <c r="G767" s="104"/>
      <c r="H767" s="104"/>
      <c r="L767" s="56"/>
    </row>
    <row r="768" spans="1:12" ht="15.75" customHeight="1">
      <c r="A768" s="104"/>
      <c r="B768" s="104"/>
      <c r="C768" s="104"/>
      <c r="D768" s="104"/>
      <c r="E768" s="106"/>
      <c r="F768" s="107"/>
      <c r="G768" s="104"/>
      <c r="H768" s="104"/>
      <c r="L768" s="56"/>
    </row>
    <row r="769" spans="1:12" ht="15.75" customHeight="1">
      <c r="A769" s="104"/>
      <c r="B769" s="104"/>
      <c r="C769" s="104"/>
      <c r="D769" s="104"/>
      <c r="E769" s="106"/>
      <c r="F769" s="107"/>
      <c r="G769" s="104"/>
      <c r="H769" s="104"/>
      <c r="L769" s="56"/>
    </row>
    <row r="770" spans="1:12" ht="15.75" customHeight="1">
      <c r="A770" s="104"/>
      <c r="B770" s="104"/>
      <c r="C770" s="104"/>
      <c r="D770" s="104"/>
      <c r="E770" s="106"/>
      <c r="F770" s="107"/>
      <c r="G770" s="104"/>
      <c r="H770" s="104"/>
      <c r="L770" s="56"/>
    </row>
    <row r="771" spans="1:12" ht="15.75" customHeight="1">
      <c r="A771" s="104"/>
      <c r="B771" s="104"/>
      <c r="C771" s="104"/>
      <c r="D771" s="104"/>
      <c r="E771" s="106"/>
      <c r="F771" s="107"/>
      <c r="G771" s="104"/>
      <c r="H771" s="104"/>
      <c r="L771" s="56"/>
    </row>
    <row r="772" spans="1:12" ht="15.75" customHeight="1">
      <c r="A772" s="104"/>
      <c r="B772" s="104"/>
      <c r="C772" s="104"/>
      <c r="D772" s="104"/>
      <c r="E772" s="106"/>
      <c r="F772" s="107"/>
      <c r="G772" s="104"/>
      <c r="H772" s="104"/>
      <c r="L772" s="56"/>
    </row>
    <row r="773" spans="1:12" ht="15.75" customHeight="1">
      <c r="A773" s="104"/>
      <c r="B773" s="104"/>
      <c r="C773" s="104"/>
      <c r="D773" s="104"/>
      <c r="E773" s="106"/>
      <c r="F773" s="107"/>
      <c r="G773" s="104"/>
      <c r="H773" s="104"/>
      <c r="L773" s="56"/>
    </row>
    <row r="774" spans="1:12" ht="15.75" customHeight="1">
      <c r="A774" s="104"/>
      <c r="B774" s="104"/>
      <c r="C774" s="104"/>
      <c r="D774" s="104"/>
      <c r="E774" s="106"/>
      <c r="F774" s="107"/>
      <c r="G774" s="104"/>
      <c r="H774" s="104"/>
      <c r="L774" s="56"/>
    </row>
    <row r="775" spans="1:12" ht="15.75" customHeight="1">
      <c r="A775" s="104"/>
      <c r="B775" s="104"/>
      <c r="C775" s="104"/>
      <c r="D775" s="104"/>
      <c r="E775" s="106"/>
      <c r="F775" s="107"/>
      <c r="G775" s="104"/>
      <c r="H775" s="104"/>
      <c r="L775" s="56"/>
    </row>
    <row r="776" spans="1:12" ht="15.75" customHeight="1">
      <c r="A776" s="104"/>
      <c r="B776" s="104"/>
      <c r="C776" s="104"/>
      <c r="D776" s="104"/>
      <c r="E776" s="106"/>
      <c r="F776" s="107"/>
      <c r="G776" s="104"/>
      <c r="H776" s="104"/>
      <c r="L776" s="56"/>
    </row>
    <row r="777" spans="1:12" ht="15.75" customHeight="1">
      <c r="A777" s="104"/>
      <c r="B777" s="104"/>
      <c r="C777" s="104"/>
      <c r="D777" s="104"/>
      <c r="E777" s="106"/>
      <c r="F777" s="107"/>
      <c r="G777" s="104"/>
      <c r="H777" s="104"/>
      <c r="L777" s="56"/>
    </row>
    <row r="778" spans="1:12" ht="15.75" customHeight="1">
      <c r="A778" s="104"/>
      <c r="B778" s="104"/>
      <c r="C778" s="104"/>
      <c r="D778" s="104"/>
      <c r="E778" s="106"/>
      <c r="F778" s="107"/>
      <c r="G778" s="104"/>
      <c r="H778" s="104"/>
      <c r="L778" s="56"/>
    </row>
    <row r="779" spans="1:12" ht="15.75" customHeight="1">
      <c r="A779" s="104"/>
      <c r="B779" s="104"/>
      <c r="C779" s="104"/>
      <c r="D779" s="104"/>
      <c r="E779" s="106"/>
      <c r="F779" s="107"/>
      <c r="G779" s="104"/>
      <c r="H779" s="104"/>
      <c r="L779" s="56"/>
    </row>
    <row r="780" spans="1:12" ht="15.75" customHeight="1">
      <c r="A780" s="104"/>
      <c r="B780" s="104"/>
      <c r="C780" s="104"/>
      <c r="D780" s="104"/>
      <c r="E780" s="106"/>
      <c r="F780" s="107"/>
      <c r="G780" s="104"/>
      <c r="H780" s="104"/>
      <c r="L780" s="56"/>
    </row>
    <row r="781" spans="1:12" ht="15.75" customHeight="1">
      <c r="A781" s="104"/>
      <c r="B781" s="104"/>
      <c r="C781" s="104"/>
      <c r="D781" s="104"/>
      <c r="E781" s="106"/>
      <c r="F781" s="107"/>
      <c r="G781" s="104"/>
      <c r="H781" s="104"/>
      <c r="L781" s="56"/>
    </row>
    <row r="782" spans="1:12" ht="15.75" customHeight="1">
      <c r="A782" s="104"/>
      <c r="B782" s="104"/>
      <c r="C782" s="104"/>
      <c r="D782" s="104"/>
      <c r="E782" s="106"/>
      <c r="F782" s="107"/>
      <c r="G782" s="104"/>
      <c r="H782" s="104"/>
      <c r="L782" s="56"/>
    </row>
    <row r="783" spans="1:12" ht="15.75" customHeight="1">
      <c r="A783" s="104"/>
      <c r="B783" s="104"/>
      <c r="C783" s="104"/>
      <c r="D783" s="104"/>
      <c r="E783" s="106"/>
      <c r="F783" s="107"/>
      <c r="G783" s="104"/>
      <c r="H783" s="104"/>
      <c r="L783" s="56"/>
    </row>
    <row r="784" spans="1:12" ht="15.75" customHeight="1">
      <c r="A784" s="104"/>
      <c r="B784" s="104"/>
      <c r="C784" s="104"/>
      <c r="D784" s="104"/>
      <c r="E784" s="106"/>
      <c r="F784" s="107"/>
      <c r="G784" s="104"/>
      <c r="H784" s="104"/>
      <c r="L784" s="56"/>
    </row>
    <row r="785" spans="1:12" ht="15.75" customHeight="1">
      <c r="A785" s="104"/>
      <c r="B785" s="104"/>
      <c r="C785" s="104"/>
      <c r="D785" s="104"/>
      <c r="E785" s="106"/>
      <c r="F785" s="107"/>
      <c r="G785" s="104"/>
      <c r="H785" s="104"/>
      <c r="L785" s="56"/>
    </row>
    <row r="786" spans="1:12" ht="15.75" customHeight="1">
      <c r="A786" s="104"/>
      <c r="B786" s="104"/>
      <c r="C786" s="104"/>
      <c r="D786" s="104"/>
      <c r="E786" s="106"/>
      <c r="F786" s="107"/>
      <c r="G786" s="104"/>
      <c r="H786" s="104"/>
      <c r="L786" s="56"/>
    </row>
    <row r="787" spans="1:12" ht="15.75" customHeight="1">
      <c r="A787" s="104"/>
      <c r="B787" s="104"/>
      <c r="C787" s="104"/>
      <c r="D787" s="104"/>
      <c r="E787" s="106"/>
      <c r="F787" s="107"/>
      <c r="G787" s="104"/>
      <c r="H787" s="104"/>
      <c r="L787" s="56"/>
    </row>
    <row r="788" spans="1:12" ht="15.75" customHeight="1">
      <c r="A788" s="104"/>
      <c r="B788" s="104"/>
      <c r="C788" s="104"/>
      <c r="D788" s="104"/>
      <c r="E788" s="106"/>
      <c r="F788" s="107"/>
      <c r="G788" s="104"/>
      <c r="H788" s="104"/>
      <c r="L788" s="56"/>
    </row>
    <row r="789" spans="1:12" ht="15.75" customHeight="1">
      <c r="A789" s="104"/>
      <c r="B789" s="104"/>
      <c r="C789" s="104"/>
      <c r="D789" s="104"/>
      <c r="E789" s="106"/>
      <c r="F789" s="107"/>
      <c r="G789" s="104"/>
      <c r="H789" s="104"/>
      <c r="L789" s="56"/>
    </row>
    <row r="790" spans="1:12" ht="15.75" customHeight="1">
      <c r="A790" s="104"/>
      <c r="B790" s="104"/>
      <c r="C790" s="104"/>
      <c r="D790" s="104"/>
      <c r="E790" s="106"/>
      <c r="F790" s="107"/>
      <c r="G790" s="104"/>
      <c r="H790" s="104"/>
      <c r="L790" s="56"/>
    </row>
    <row r="791" spans="1:12" ht="15.75" customHeight="1">
      <c r="A791" s="104"/>
      <c r="B791" s="104"/>
      <c r="C791" s="104"/>
      <c r="D791" s="104"/>
      <c r="E791" s="106"/>
      <c r="F791" s="107"/>
      <c r="G791" s="104"/>
      <c r="H791" s="104"/>
      <c r="L791" s="56"/>
    </row>
    <row r="792" spans="1:12" ht="15.75" customHeight="1">
      <c r="A792" s="104"/>
      <c r="B792" s="104"/>
      <c r="C792" s="104"/>
      <c r="D792" s="104"/>
      <c r="E792" s="106"/>
      <c r="F792" s="107"/>
      <c r="G792" s="104"/>
      <c r="H792" s="104"/>
      <c r="L792" s="56"/>
    </row>
    <row r="793" spans="1:12" ht="15.75" customHeight="1">
      <c r="A793" s="104"/>
      <c r="B793" s="104"/>
      <c r="C793" s="104"/>
      <c r="D793" s="104"/>
      <c r="E793" s="106"/>
      <c r="F793" s="107"/>
      <c r="G793" s="104"/>
      <c r="H793" s="104"/>
      <c r="L793" s="56"/>
    </row>
    <row r="794" spans="1:12" ht="15.75" customHeight="1">
      <c r="A794" s="104"/>
      <c r="B794" s="104"/>
      <c r="C794" s="104"/>
      <c r="D794" s="104"/>
      <c r="E794" s="106"/>
      <c r="F794" s="107"/>
      <c r="G794" s="104"/>
      <c r="H794" s="104"/>
      <c r="L794" s="56"/>
    </row>
    <row r="795" spans="1:12" ht="15.75" customHeight="1">
      <c r="A795" s="104"/>
      <c r="B795" s="104"/>
      <c r="C795" s="104"/>
      <c r="D795" s="104"/>
      <c r="E795" s="106"/>
      <c r="F795" s="107"/>
      <c r="G795" s="104"/>
      <c r="H795" s="104"/>
      <c r="L795" s="56"/>
    </row>
    <row r="796" spans="1:12" ht="15.75" customHeight="1">
      <c r="A796" s="104"/>
      <c r="B796" s="104"/>
      <c r="C796" s="104"/>
      <c r="D796" s="104"/>
      <c r="E796" s="106"/>
      <c r="F796" s="107"/>
      <c r="G796" s="104"/>
      <c r="H796" s="104"/>
      <c r="L796" s="56"/>
    </row>
    <row r="797" spans="1:12" ht="15.75" customHeight="1">
      <c r="A797" s="104"/>
      <c r="B797" s="104"/>
      <c r="C797" s="104"/>
      <c r="D797" s="104"/>
      <c r="E797" s="106"/>
      <c r="F797" s="107"/>
      <c r="G797" s="104"/>
      <c r="H797" s="104"/>
      <c r="L797" s="56"/>
    </row>
    <row r="798" spans="1:12" ht="15.75" customHeight="1">
      <c r="A798" s="104"/>
      <c r="B798" s="104"/>
      <c r="C798" s="104"/>
      <c r="D798" s="104"/>
      <c r="E798" s="106"/>
      <c r="F798" s="107"/>
      <c r="G798" s="104"/>
      <c r="H798" s="104"/>
      <c r="L798" s="56"/>
    </row>
    <row r="799" spans="1:12" ht="15.75" customHeight="1">
      <c r="A799" s="104"/>
      <c r="B799" s="104"/>
      <c r="C799" s="104"/>
      <c r="D799" s="104"/>
      <c r="E799" s="106"/>
      <c r="F799" s="107"/>
      <c r="G799" s="104"/>
      <c r="H799" s="104"/>
      <c r="L799" s="56"/>
    </row>
    <row r="800" spans="1:12" ht="15.75" customHeight="1">
      <c r="A800" s="104"/>
      <c r="B800" s="104"/>
      <c r="C800" s="104"/>
      <c r="D800" s="104"/>
      <c r="E800" s="106"/>
      <c r="F800" s="107"/>
      <c r="G800" s="104"/>
      <c r="H800" s="104"/>
      <c r="L800" s="56"/>
    </row>
    <row r="801" spans="1:12" ht="15.75" customHeight="1">
      <c r="A801" s="104"/>
      <c r="B801" s="104"/>
      <c r="C801" s="104"/>
      <c r="D801" s="104"/>
      <c r="E801" s="106"/>
      <c r="F801" s="107"/>
      <c r="G801" s="104"/>
      <c r="H801" s="104"/>
      <c r="L801" s="56"/>
    </row>
    <row r="802" spans="1:12" ht="15.75" customHeight="1">
      <c r="A802" s="104"/>
      <c r="B802" s="104"/>
      <c r="C802" s="104"/>
      <c r="D802" s="104"/>
      <c r="E802" s="106"/>
      <c r="F802" s="107"/>
      <c r="G802" s="104"/>
      <c r="H802" s="104"/>
      <c r="L802" s="56"/>
    </row>
    <row r="803" spans="1:12" ht="15.75" customHeight="1">
      <c r="A803" s="104"/>
      <c r="B803" s="104"/>
      <c r="C803" s="104"/>
      <c r="D803" s="104"/>
      <c r="E803" s="106"/>
      <c r="F803" s="107"/>
      <c r="G803" s="104"/>
      <c r="H803" s="104"/>
      <c r="L803" s="56"/>
    </row>
    <row r="804" spans="1:12" ht="15.75" customHeight="1">
      <c r="A804" s="104"/>
      <c r="B804" s="104"/>
      <c r="C804" s="104"/>
      <c r="D804" s="104"/>
      <c r="E804" s="106"/>
      <c r="F804" s="107"/>
      <c r="G804" s="104"/>
      <c r="H804" s="104"/>
      <c r="L804" s="56"/>
    </row>
    <row r="805" spans="1:12" ht="15.75" customHeight="1">
      <c r="A805" s="104"/>
      <c r="B805" s="104"/>
      <c r="C805" s="104"/>
      <c r="D805" s="104"/>
      <c r="E805" s="106"/>
      <c r="F805" s="107"/>
      <c r="G805" s="104"/>
      <c r="H805" s="104"/>
      <c r="L805" s="56"/>
    </row>
    <row r="806" spans="1:12" ht="15.75" customHeight="1">
      <c r="A806" s="104"/>
      <c r="B806" s="104"/>
      <c r="C806" s="104"/>
      <c r="D806" s="104"/>
      <c r="E806" s="106"/>
      <c r="F806" s="107"/>
      <c r="G806" s="104"/>
      <c r="H806" s="104"/>
      <c r="L806" s="56"/>
    </row>
    <row r="807" spans="1:12" ht="15.75" customHeight="1">
      <c r="A807" s="104"/>
      <c r="B807" s="104"/>
      <c r="C807" s="104"/>
      <c r="D807" s="104"/>
      <c r="E807" s="106"/>
      <c r="F807" s="107"/>
      <c r="G807" s="104"/>
      <c r="H807" s="104"/>
      <c r="L807" s="56"/>
    </row>
    <row r="808" spans="1:12" ht="15.75" customHeight="1">
      <c r="A808" s="104"/>
      <c r="B808" s="104"/>
      <c r="C808" s="104"/>
      <c r="D808" s="104"/>
      <c r="E808" s="106"/>
      <c r="F808" s="107"/>
      <c r="G808" s="104"/>
      <c r="H808" s="104"/>
      <c r="L808" s="56"/>
    </row>
    <row r="809" spans="1:12" ht="15.75" customHeight="1">
      <c r="A809" s="104"/>
      <c r="B809" s="104"/>
      <c r="C809" s="104"/>
      <c r="D809" s="104"/>
      <c r="E809" s="106"/>
      <c r="F809" s="107"/>
      <c r="G809" s="104"/>
      <c r="H809" s="104"/>
      <c r="L809" s="56"/>
    </row>
    <row r="810" spans="1:12" ht="15.75" customHeight="1">
      <c r="A810" s="104"/>
      <c r="B810" s="104"/>
      <c r="C810" s="104"/>
      <c r="D810" s="104"/>
      <c r="E810" s="106"/>
      <c r="F810" s="107"/>
      <c r="G810" s="104"/>
      <c r="H810" s="104"/>
      <c r="L810" s="56"/>
    </row>
    <row r="811" spans="1:12" ht="15.75" customHeight="1">
      <c r="A811" s="104"/>
      <c r="B811" s="104"/>
      <c r="C811" s="104"/>
      <c r="D811" s="104"/>
      <c r="E811" s="106"/>
      <c r="F811" s="107"/>
      <c r="G811" s="104"/>
      <c r="H811" s="104"/>
      <c r="L811" s="56"/>
    </row>
    <row r="812" spans="1:12" ht="15.75" customHeight="1">
      <c r="A812" s="104"/>
      <c r="B812" s="104"/>
      <c r="C812" s="104"/>
      <c r="D812" s="104"/>
      <c r="E812" s="106"/>
      <c r="F812" s="107"/>
      <c r="G812" s="104"/>
      <c r="H812" s="104"/>
      <c r="L812" s="56"/>
    </row>
    <row r="813" spans="1:12" ht="15.75" customHeight="1">
      <c r="A813" s="104"/>
      <c r="B813" s="104"/>
      <c r="C813" s="104"/>
      <c r="D813" s="104"/>
      <c r="E813" s="106"/>
      <c r="F813" s="107"/>
      <c r="G813" s="104"/>
      <c r="H813" s="104"/>
      <c r="L813" s="56"/>
    </row>
    <row r="814" spans="1:12" ht="15.75" customHeight="1">
      <c r="A814" s="104"/>
      <c r="B814" s="104"/>
      <c r="C814" s="104"/>
      <c r="D814" s="104"/>
      <c r="E814" s="106"/>
      <c r="F814" s="107"/>
      <c r="G814" s="104"/>
      <c r="H814" s="104"/>
      <c r="L814" s="56"/>
    </row>
    <row r="815" spans="1:12" ht="15.75" customHeight="1">
      <c r="A815" s="104"/>
      <c r="B815" s="104"/>
      <c r="C815" s="104"/>
      <c r="D815" s="104"/>
      <c r="E815" s="106"/>
      <c r="F815" s="107"/>
      <c r="G815" s="104"/>
      <c r="H815" s="104"/>
      <c r="L815" s="56"/>
    </row>
    <row r="816" spans="1:12" ht="15.75" customHeight="1">
      <c r="A816" s="104"/>
      <c r="B816" s="104"/>
      <c r="C816" s="104"/>
      <c r="D816" s="104"/>
      <c r="E816" s="106"/>
      <c r="F816" s="107"/>
      <c r="G816" s="104"/>
      <c r="H816" s="104"/>
      <c r="L816" s="56"/>
    </row>
    <row r="817" spans="1:12" ht="15.75" customHeight="1">
      <c r="A817" s="104"/>
      <c r="B817" s="104"/>
      <c r="C817" s="104"/>
      <c r="D817" s="104"/>
      <c r="E817" s="106"/>
      <c r="F817" s="107"/>
      <c r="G817" s="104"/>
      <c r="H817" s="104"/>
      <c r="L817" s="56"/>
    </row>
    <row r="818" spans="1:12" ht="15.75" customHeight="1">
      <c r="A818" s="104"/>
      <c r="B818" s="104"/>
      <c r="C818" s="104"/>
      <c r="D818" s="104"/>
      <c r="E818" s="106"/>
      <c r="F818" s="107"/>
      <c r="G818" s="104"/>
      <c r="H818" s="104"/>
      <c r="L818" s="56"/>
    </row>
    <row r="819" spans="1:12" ht="15.75" customHeight="1">
      <c r="A819" s="104"/>
      <c r="B819" s="104"/>
      <c r="C819" s="104"/>
      <c r="D819" s="104"/>
      <c r="E819" s="106"/>
      <c r="F819" s="107"/>
      <c r="G819" s="104"/>
      <c r="H819" s="104"/>
      <c r="L819" s="56"/>
    </row>
    <row r="820" spans="1:12" ht="15.75" customHeight="1">
      <c r="A820" s="104"/>
      <c r="B820" s="104"/>
      <c r="C820" s="104"/>
      <c r="D820" s="104"/>
      <c r="E820" s="106"/>
      <c r="F820" s="107"/>
      <c r="G820" s="104"/>
      <c r="H820" s="104"/>
      <c r="L820" s="56"/>
    </row>
    <row r="821" spans="1:12" ht="15.75" customHeight="1">
      <c r="A821" s="104"/>
      <c r="B821" s="104"/>
      <c r="C821" s="104"/>
      <c r="D821" s="104"/>
      <c r="E821" s="106"/>
      <c r="F821" s="107"/>
      <c r="G821" s="104"/>
      <c r="H821" s="104"/>
      <c r="L821" s="56"/>
    </row>
    <row r="822" spans="1:12" ht="15.75" customHeight="1">
      <c r="A822" s="104"/>
      <c r="B822" s="104"/>
      <c r="C822" s="104"/>
      <c r="D822" s="104"/>
      <c r="E822" s="106"/>
      <c r="F822" s="107"/>
      <c r="G822" s="104"/>
      <c r="H822" s="104"/>
      <c r="L822" s="56"/>
    </row>
    <row r="823" spans="1:12" ht="15.75" customHeight="1">
      <c r="A823" s="104"/>
      <c r="B823" s="104"/>
      <c r="C823" s="104"/>
      <c r="D823" s="104"/>
      <c r="E823" s="106"/>
      <c r="F823" s="107"/>
      <c r="G823" s="104"/>
      <c r="H823" s="104"/>
      <c r="L823" s="56"/>
    </row>
    <row r="824" spans="1:12" ht="15.75" customHeight="1">
      <c r="A824" s="104"/>
      <c r="B824" s="104"/>
      <c r="C824" s="104"/>
      <c r="D824" s="104"/>
      <c r="E824" s="106"/>
      <c r="F824" s="107"/>
      <c r="G824" s="104"/>
      <c r="H824" s="104"/>
      <c r="L824" s="56"/>
    </row>
    <row r="825" spans="1:12" ht="15.75" customHeight="1">
      <c r="A825" s="104"/>
      <c r="B825" s="104"/>
      <c r="C825" s="104"/>
      <c r="D825" s="104"/>
      <c r="E825" s="106"/>
      <c r="F825" s="107"/>
      <c r="G825" s="104"/>
      <c r="H825" s="104"/>
      <c r="L825" s="56"/>
    </row>
    <row r="826" spans="1:12" ht="15.75" customHeight="1">
      <c r="A826" s="104"/>
      <c r="B826" s="104"/>
      <c r="C826" s="104"/>
      <c r="D826" s="104"/>
      <c r="E826" s="106"/>
      <c r="F826" s="107"/>
      <c r="G826" s="104"/>
      <c r="H826" s="104"/>
      <c r="L826" s="56"/>
    </row>
    <row r="827" spans="1:12" ht="15.75" customHeight="1">
      <c r="A827" s="104"/>
      <c r="B827" s="104"/>
      <c r="C827" s="104"/>
      <c r="D827" s="104"/>
      <c r="E827" s="106"/>
      <c r="F827" s="107"/>
      <c r="G827" s="104"/>
      <c r="H827" s="104"/>
      <c r="L827" s="56"/>
    </row>
    <row r="828" spans="1:12" ht="15.75" customHeight="1">
      <c r="A828" s="104"/>
      <c r="B828" s="104"/>
      <c r="C828" s="104"/>
      <c r="D828" s="104"/>
      <c r="E828" s="106"/>
      <c r="F828" s="107"/>
      <c r="G828" s="104"/>
      <c r="H828" s="104"/>
      <c r="L828" s="56"/>
    </row>
    <row r="829" spans="1:12" ht="15.75" customHeight="1">
      <c r="A829" s="104"/>
      <c r="B829" s="104"/>
      <c r="C829" s="104"/>
      <c r="D829" s="104"/>
      <c r="E829" s="106"/>
      <c r="F829" s="107"/>
      <c r="G829" s="104"/>
      <c r="H829" s="104"/>
      <c r="L829" s="56"/>
    </row>
    <row r="830" spans="1:12" ht="15.75" customHeight="1">
      <c r="A830" s="104"/>
      <c r="B830" s="104"/>
      <c r="C830" s="104"/>
      <c r="D830" s="104"/>
      <c r="E830" s="106"/>
      <c r="F830" s="107"/>
      <c r="G830" s="104"/>
      <c r="H830" s="104"/>
      <c r="L830" s="56"/>
    </row>
    <row r="831" spans="1:12" ht="15.75" customHeight="1">
      <c r="A831" s="104"/>
      <c r="B831" s="104"/>
      <c r="C831" s="104"/>
      <c r="D831" s="104"/>
      <c r="E831" s="106"/>
      <c r="F831" s="107"/>
      <c r="G831" s="104"/>
      <c r="H831" s="104"/>
      <c r="L831" s="56"/>
    </row>
    <row r="832" spans="1:12" ht="15.75" customHeight="1">
      <c r="A832" s="104"/>
      <c r="B832" s="104"/>
      <c r="C832" s="104"/>
      <c r="D832" s="104"/>
      <c r="E832" s="106"/>
      <c r="F832" s="107"/>
      <c r="G832" s="104"/>
      <c r="H832" s="104"/>
      <c r="L832" s="56"/>
    </row>
    <row r="833" spans="1:12" ht="15.75" customHeight="1">
      <c r="A833" s="104"/>
      <c r="B833" s="104"/>
      <c r="C833" s="104"/>
      <c r="D833" s="104"/>
      <c r="E833" s="106"/>
      <c r="F833" s="107"/>
      <c r="G833" s="104"/>
      <c r="H833" s="104"/>
      <c r="L833" s="56"/>
    </row>
    <row r="834" spans="1:12" ht="15.75" customHeight="1">
      <c r="A834" s="104"/>
      <c r="B834" s="104"/>
      <c r="C834" s="104"/>
      <c r="D834" s="104"/>
      <c r="E834" s="106"/>
      <c r="F834" s="107"/>
      <c r="G834" s="104"/>
      <c r="H834" s="104"/>
      <c r="L834" s="56"/>
    </row>
    <row r="835" spans="1:12" ht="15.75" customHeight="1">
      <c r="A835" s="104"/>
      <c r="B835" s="104"/>
      <c r="C835" s="104"/>
      <c r="D835" s="104"/>
      <c r="E835" s="106"/>
      <c r="F835" s="107"/>
      <c r="G835" s="104"/>
      <c r="H835" s="104"/>
      <c r="L835" s="56"/>
    </row>
    <row r="836" spans="1:12" ht="15.75" customHeight="1">
      <c r="A836" s="104"/>
      <c r="B836" s="104"/>
      <c r="C836" s="104"/>
      <c r="D836" s="104"/>
      <c r="E836" s="106"/>
      <c r="F836" s="107"/>
      <c r="G836" s="104"/>
      <c r="H836" s="104"/>
      <c r="L836" s="56"/>
    </row>
    <row r="837" spans="1:12" ht="15.75" customHeight="1">
      <c r="A837" s="104"/>
      <c r="B837" s="104"/>
      <c r="C837" s="104"/>
      <c r="D837" s="104"/>
      <c r="E837" s="106"/>
      <c r="F837" s="107"/>
      <c r="G837" s="104"/>
      <c r="H837" s="104"/>
      <c r="L837" s="56"/>
    </row>
    <row r="838" spans="1:12" ht="15.75" customHeight="1">
      <c r="A838" s="104"/>
      <c r="B838" s="104"/>
      <c r="C838" s="104"/>
      <c r="D838" s="104"/>
      <c r="E838" s="106"/>
      <c r="F838" s="107"/>
      <c r="G838" s="104"/>
      <c r="H838" s="104"/>
      <c r="L838" s="56"/>
    </row>
    <row r="839" spans="1:12" ht="15.75" customHeight="1">
      <c r="A839" s="104"/>
      <c r="B839" s="104"/>
      <c r="C839" s="104"/>
      <c r="D839" s="104"/>
      <c r="E839" s="106"/>
      <c r="F839" s="107"/>
      <c r="G839" s="104"/>
      <c r="H839" s="104"/>
      <c r="L839" s="56"/>
    </row>
    <row r="840" spans="1:12" ht="15.75" customHeight="1">
      <c r="A840" s="104"/>
      <c r="B840" s="104"/>
      <c r="C840" s="104"/>
      <c r="D840" s="104"/>
      <c r="E840" s="106"/>
      <c r="F840" s="107"/>
      <c r="G840" s="104"/>
      <c r="H840" s="104"/>
      <c r="L840" s="56"/>
    </row>
    <row r="841" spans="1:12" ht="15.75" customHeight="1">
      <c r="A841" s="104"/>
      <c r="B841" s="104"/>
      <c r="C841" s="104"/>
      <c r="D841" s="104"/>
      <c r="E841" s="106"/>
      <c r="F841" s="107"/>
      <c r="G841" s="104"/>
      <c r="H841" s="104"/>
      <c r="L841" s="56"/>
    </row>
    <row r="842" spans="1:12" ht="15.75" customHeight="1">
      <c r="A842" s="104"/>
      <c r="B842" s="104"/>
      <c r="C842" s="104"/>
      <c r="D842" s="104"/>
      <c r="E842" s="106"/>
      <c r="F842" s="107"/>
      <c r="G842" s="104"/>
      <c r="H842" s="104"/>
      <c r="L842" s="56"/>
    </row>
    <row r="843" spans="1:12" ht="15.75" customHeight="1">
      <c r="A843" s="104"/>
      <c r="B843" s="104"/>
      <c r="C843" s="104"/>
      <c r="D843" s="104"/>
      <c r="E843" s="106"/>
      <c r="F843" s="107"/>
      <c r="G843" s="104"/>
      <c r="H843" s="104"/>
      <c r="L843" s="56"/>
    </row>
    <row r="844" spans="1:12" ht="15.75" customHeight="1">
      <c r="A844" s="104"/>
      <c r="B844" s="104"/>
      <c r="C844" s="104"/>
      <c r="D844" s="104"/>
      <c r="E844" s="106"/>
      <c r="F844" s="107"/>
      <c r="G844" s="104"/>
      <c r="H844" s="104"/>
      <c r="L844" s="56"/>
    </row>
    <row r="845" spans="1:12" ht="15.75" customHeight="1">
      <c r="A845" s="104"/>
      <c r="B845" s="104"/>
      <c r="C845" s="104"/>
      <c r="D845" s="104"/>
      <c r="E845" s="106"/>
      <c r="F845" s="107"/>
      <c r="G845" s="104"/>
      <c r="H845" s="104"/>
      <c r="L845" s="56"/>
    </row>
    <row r="846" spans="1:12" ht="15.75" customHeight="1">
      <c r="A846" s="104"/>
      <c r="B846" s="104"/>
      <c r="C846" s="104"/>
      <c r="D846" s="104"/>
      <c r="E846" s="106"/>
      <c r="F846" s="107"/>
      <c r="G846" s="104"/>
      <c r="H846" s="104"/>
      <c r="L846" s="56"/>
    </row>
    <row r="847" spans="1:12" ht="15.75" customHeight="1">
      <c r="A847" s="104"/>
      <c r="B847" s="104"/>
      <c r="C847" s="104"/>
      <c r="D847" s="104"/>
      <c r="E847" s="106"/>
      <c r="F847" s="107"/>
      <c r="G847" s="104"/>
      <c r="H847" s="104"/>
      <c r="L847" s="56"/>
    </row>
    <row r="848" spans="1:12" ht="15.75" customHeight="1">
      <c r="A848" s="104"/>
      <c r="B848" s="104"/>
      <c r="C848" s="104"/>
      <c r="D848" s="104"/>
      <c r="E848" s="106"/>
      <c r="F848" s="107"/>
      <c r="G848" s="104"/>
      <c r="H848" s="104"/>
      <c r="L848" s="56"/>
    </row>
    <row r="849" spans="1:12" ht="15.75" customHeight="1">
      <c r="A849" s="104"/>
      <c r="B849" s="104"/>
      <c r="C849" s="104"/>
      <c r="D849" s="104"/>
      <c r="E849" s="106"/>
      <c r="F849" s="107"/>
      <c r="G849" s="104"/>
      <c r="H849" s="104"/>
      <c r="L849" s="56"/>
    </row>
    <row r="850" spans="1:12" ht="15.75" customHeight="1">
      <c r="A850" s="104"/>
      <c r="B850" s="104"/>
      <c r="C850" s="104"/>
      <c r="D850" s="104"/>
      <c r="E850" s="106"/>
      <c r="F850" s="107"/>
      <c r="G850" s="104"/>
      <c r="H850" s="104"/>
      <c r="L850" s="56"/>
    </row>
    <row r="851" spans="1:12" ht="15.75" customHeight="1">
      <c r="A851" s="104"/>
      <c r="B851" s="104"/>
      <c r="C851" s="104"/>
      <c r="D851" s="104"/>
      <c r="E851" s="106"/>
      <c r="F851" s="107"/>
      <c r="G851" s="104"/>
      <c r="H851" s="104"/>
      <c r="L851" s="56"/>
    </row>
    <row r="852" spans="1:12" ht="15.75" customHeight="1">
      <c r="A852" s="104"/>
      <c r="B852" s="104"/>
      <c r="C852" s="104"/>
      <c r="D852" s="104"/>
      <c r="E852" s="106"/>
      <c r="F852" s="107"/>
      <c r="G852" s="104"/>
      <c r="H852" s="104"/>
      <c r="L852" s="56"/>
    </row>
    <row r="853" spans="1:12" ht="15.75" customHeight="1">
      <c r="A853" s="104"/>
      <c r="B853" s="104"/>
      <c r="C853" s="104"/>
      <c r="D853" s="104"/>
      <c r="E853" s="106"/>
      <c r="F853" s="107"/>
      <c r="G853" s="104"/>
      <c r="H853" s="104"/>
      <c r="L853" s="56"/>
    </row>
    <row r="854" spans="1:12" ht="15.75" customHeight="1">
      <c r="A854" s="104"/>
      <c r="B854" s="104"/>
      <c r="C854" s="104"/>
      <c r="D854" s="104"/>
      <c r="E854" s="106"/>
      <c r="F854" s="107"/>
      <c r="G854" s="104"/>
      <c r="H854" s="104"/>
      <c r="L854" s="56"/>
    </row>
    <row r="855" spans="1:12" ht="15.75" customHeight="1">
      <c r="A855" s="104"/>
      <c r="B855" s="104"/>
      <c r="C855" s="104"/>
      <c r="D855" s="104"/>
      <c r="E855" s="106"/>
      <c r="F855" s="107"/>
      <c r="G855" s="104"/>
      <c r="H855" s="104"/>
      <c r="L855" s="56"/>
    </row>
    <row r="856" spans="1:12" ht="15.75" customHeight="1">
      <c r="A856" s="104"/>
      <c r="B856" s="104"/>
      <c r="C856" s="104"/>
      <c r="D856" s="104"/>
      <c r="E856" s="106"/>
      <c r="F856" s="107"/>
      <c r="G856" s="104"/>
      <c r="H856" s="104"/>
      <c r="L856" s="56"/>
    </row>
    <row r="857" spans="1:12" ht="15.75" customHeight="1">
      <c r="A857" s="104"/>
      <c r="B857" s="104"/>
      <c r="C857" s="104"/>
      <c r="D857" s="104"/>
      <c r="E857" s="106"/>
      <c r="F857" s="107"/>
      <c r="G857" s="104"/>
      <c r="H857" s="104"/>
      <c r="L857" s="56"/>
    </row>
    <row r="858" spans="1:12" ht="15.75" customHeight="1">
      <c r="A858" s="104"/>
      <c r="B858" s="104"/>
      <c r="C858" s="104"/>
      <c r="D858" s="104"/>
      <c r="E858" s="106"/>
      <c r="F858" s="107"/>
      <c r="G858" s="104"/>
      <c r="H858" s="104"/>
      <c r="L858" s="56"/>
    </row>
    <row r="859" spans="1:12" ht="15.75" customHeight="1">
      <c r="A859" s="104"/>
      <c r="B859" s="104"/>
      <c r="C859" s="104"/>
      <c r="D859" s="104"/>
      <c r="E859" s="106"/>
      <c r="F859" s="107"/>
      <c r="G859" s="104"/>
      <c r="H859" s="104"/>
      <c r="L859" s="56"/>
    </row>
    <row r="860" spans="1:12" ht="15.75" customHeight="1">
      <c r="A860" s="104"/>
      <c r="B860" s="104"/>
      <c r="C860" s="104"/>
      <c r="D860" s="104"/>
      <c r="E860" s="106"/>
      <c r="F860" s="107"/>
      <c r="G860" s="104"/>
      <c r="H860" s="104"/>
      <c r="L860" s="56"/>
    </row>
    <row r="861" spans="1:12" ht="15.75" customHeight="1">
      <c r="A861" s="104"/>
      <c r="B861" s="104"/>
      <c r="C861" s="104"/>
      <c r="D861" s="104"/>
      <c r="E861" s="106"/>
      <c r="F861" s="107"/>
      <c r="G861" s="104"/>
      <c r="H861" s="104"/>
      <c r="L861" s="56"/>
    </row>
    <row r="862" spans="1:12" ht="15.75" customHeight="1">
      <c r="A862" s="104"/>
      <c r="B862" s="104"/>
      <c r="C862" s="104"/>
      <c r="D862" s="104"/>
      <c r="E862" s="106"/>
      <c r="F862" s="107"/>
      <c r="G862" s="104"/>
      <c r="H862" s="104"/>
      <c r="L862" s="56"/>
    </row>
    <row r="863" spans="1:12" ht="15.75" customHeight="1">
      <c r="A863" s="104"/>
      <c r="B863" s="104"/>
      <c r="C863" s="104"/>
      <c r="D863" s="104"/>
      <c r="E863" s="106"/>
      <c r="F863" s="107"/>
      <c r="G863" s="104"/>
      <c r="H863" s="104"/>
      <c r="L863" s="56"/>
    </row>
    <row r="864" spans="1:12" ht="15.75" customHeight="1">
      <c r="A864" s="104"/>
      <c r="B864" s="104"/>
      <c r="C864" s="104"/>
      <c r="D864" s="104"/>
      <c r="E864" s="106"/>
      <c r="F864" s="107"/>
      <c r="G864" s="104"/>
      <c r="H864" s="104"/>
      <c r="L864" s="56"/>
    </row>
    <row r="865" spans="1:12" ht="15.75" customHeight="1">
      <c r="A865" s="104"/>
      <c r="B865" s="104"/>
      <c r="C865" s="104"/>
      <c r="D865" s="104"/>
      <c r="E865" s="106"/>
      <c r="F865" s="107"/>
      <c r="G865" s="104"/>
      <c r="H865" s="104"/>
      <c r="L865" s="56"/>
    </row>
    <row r="866" spans="1:12" ht="15.75" customHeight="1">
      <c r="A866" s="104"/>
      <c r="B866" s="104"/>
      <c r="C866" s="104"/>
      <c r="D866" s="104"/>
      <c r="E866" s="106"/>
      <c r="F866" s="107"/>
      <c r="G866" s="104"/>
      <c r="H866" s="104"/>
      <c r="L866" s="56"/>
    </row>
    <row r="867" spans="1:12" ht="15.75" customHeight="1">
      <c r="A867" s="104"/>
      <c r="B867" s="104"/>
      <c r="C867" s="104"/>
      <c r="D867" s="104"/>
      <c r="E867" s="106"/>
      <c r="F867" s="107"/>
      <c r="G867" s="104"/>
      <c r="H867" s="104"/>
      <c r="L867" s="56"/>
    </row>
    <row r="868" spans="1:12" ht="15.75" customHeight="1">
      <c r="A868" s="104"/>
      <c r="B868" s="104"/>
      <c r="C868" s="104"/>
      <c r="D868" s="104"/>
      <c r="E868" s="106"/>
      <c r="F868" s="107"/>
      <c r="G868" s="104"/>
      <c r="H868" s="104"/>
      <c r="L868" s="56"/>
    </row>
    <row r="869" spans="1:12" ht="15.75" customHeight="1">
      <c r="A869" s="104"/>
      <c r="B869" s="104"/>
      <c r="C869" s="104"/>
      <c r="D869" s="104"/>
      <c r="E869" s="106"/>
      <c r="F869" s="107"/>
      <c r="G869" s="104"/>
      <c r="H869" s="104"/>
      <c r="L869" s="56"/>
    </row>
    <row r="870" spans="1:12" ht="15.75" customHeight="1">
      <c r="A870" s="104"/>
      <c r="B870" s="104"/>
      <c r="C870" s="104"/>
      <c r="D870" s="104"/>
      <c r="E870" s="106"/>
      <c r="F870" s="107"/>
      <c r="G870" s="104"/>
      <c r="H870" s="104"/>
      <c r="L870" s="56"/>
    </row>
    <row r="871" spans="1:12" ht="15.75" customHeight="1">
      <c r="A871" s="104"/>
      <c r="B871" s="104"/>
      <c r="C871" s="104"/>
      <c r="D871" s="104"/>
      <c r="E871" s="106"/>
      <c r="F871" s="107"/>
      <c r="G871" s="104"/>
      <c r="H871" s="104"/>
      <c r="L871" s="56"/>
    </row>
    <row r="872" spans="1:12" ht="15.75" customHeight="1">
      <c r="A872" s="104"/>
      <c r="B872" s="104"/>
      <c r="C872" s="104"/>
      <c r="D872" s="104"/>
      <c r="E872" s="106"/>
      <c r="F872" s="107"/>
      <c r="G872" s="104"/>
      <c r="H872" s="104"/>
      <c r="L872" s="56"/>
    </row>
    <row r="873" spans="1:12" ht="15.75" customHeight="1">
      <c r="A873" s="104"/>
      <c r="B873" s="104"/>
      <c r="C873" s="104"/>
      <c r="D873" s="104"/>
      <c r="E873" s="106"/>
      <c r="F873" s="107"/>
      <c r="G873" s="104"/>
      <c r="H873" s="104"/>
      <c r="L873" s="56"/>
    </row>
    <row r="874" spans="1:12" ht="15.75" customHeight="1">
      <c r="A874" s="104"/>
      <c r="B874" s="104"/>
      <c r="C874" s="104"/>
      <c r="D874" s="104"/>
      <c r="E874" s="106"/>
      <c r="F874" s="107"/>
      <c r="G874" s="104"/>
      <c r="H874" s="104"/>
      <c r="L874" s="56"/>
    </row>
    <row r="875" spans="1:12" ht="15.75" customHeight="1">
      <c r="A875" s="104"/>
      <c r="B875" s="104"/>
      <c r="C875" s="104"/>
      <c r="D875" s="104"/>
      <c r="E875" s="106"/>
      <c r="F875" s="107"/>
      <c r="G875" s="104"/>
      <c r="H875" s="104"/>
      <c r="L875" s="56"/>
    </row>
    <row r="876" spans="1:12" ht="15.75" customHeight="1">
      <c r="A876" s="104"/>
      <c r="B876" s="104"/>
      <c r="C876" s="104"/>
      <c r="D876" s="104"/>
      <c r="E876" s="106"/>
      <c r="F876" s="107"/>
      <c r="G876" s="104"/>
      <c r="H876" s="104"/>
      <c r="L876" s="56"/>
    </row>
    <row r="877" spans="1:12" ht="15.75" customHeight="1">
      <c r="A877" s="104"/>
      <c r="B877" s="104"/>
      <c r="C877" s="104"/>
      <c r="D877" s="104"/>
      <c r="E877" s="106"/>
      <c r="F877" s="107"/>
      <c r="G877" s="104"/>
      <c r="H877" s="104"/>
      <c r="L877" s="56"/>
    </row>
    <row r="878" spans="1:12" ht="15.75" customHeight="1">
      <c r="A878" s="104"/>
      <c r="B878" s="104"/>
      <c r="C878" s="104"/>
      <c r="D878" s="104"/>
      <c r="E878" s="106"/>
      <c r="F878" s="107"/>
      <c r="G878" s="104"/>
      <c r="H878" s="104"/>
      <c r="L878" s="56"/>
    </row>
    <row r="879" spans="1:12" ht="15.75" customHeight="1">
      <c r="A879" s="104"/>
      <c r="B879" s="104"/>
      <c r="C879" s="104"/>
      <c r="D879" s="104"/>
      <c r="E879" s="106"/>
      <c r="F879" s="107"/>
      <c r="G879" s="104"/>
      <c r="H879" s="104"/>
      <c r="L879" s="56"/>
    </row>
    <row r="880" spans="1:12" ht="15.75" customHeight="1">
      <c r="A880" s="104"/>
      <c r="B880" s="104"/>
      <c r="C880" s="104"/>
      <c r="D880" s="104"/>
      <c r="E880" s="106"/>
      <c r="F880" s="107"/>
      <c r="G880" s="104"/>
      <c r="H880" s="104"/>
      <c r="L880" s="56"/>
    </row>
    <row r="881" spans="1:12" ht="15.75" customHeight="1">
      <c r="A881" s="104"/>
      <c r="B881" s="104"/>
      <c r="C881" s="104"/>
      <c r="D881" s="104"/>
      <c r="E881" s="106"/>
      <c r="F881" s="107"/>
      <c r="G881" s="104"/>
      <c r="H881" s="104"/>
      <c r="L881" s="56"/>
    </row>
    <row r="882" spans="1:12" ht="15.75" customHeight="1">
      <c r="A882" s="104"/>
      <c r="B882" s="104"/>
      <c r="C882" s="104"/>
      <c r="D882" s="104"/>
      <c r="E882" s="106"/>
      <c r="F882" s="107"/>
      <c r="G882" s="104"/>
      <c r="H882" s="104"/>
      <c r="L882" s="56"/>
    </row>
    <row r="883" spans="1:12" ht="15.75" customHeight="1">
      <c r="A883" s="104"/>
      <c r="B883" s="104"/>
      <c r="C883" s="104"/>
      <c r="D883" s="104"/>
      <c r="E883" s="106"/>
      <c r="F883" s="107"/>
      <c r="G883" s="104"/>
      <c r="H883" s="104"/>
      <c r="L883" s="56"/>
    </row>
    <row r="884" spans="1:12" ht="15.75" customHeight="1">
      <c r="A884" s="104"/>
      <c r="B884" s="104"/>
      <c r="C884" s="104"/>
      <c r="D884" s="104"/>
      <c r="E884" s="106"/>
      <c r="F884" s="107"/>
      <c r="G884" s="104"/>
      <c r="H884" s="104"/>
      <c r="L884" s="56"/>
    </row>
    <row r="885" spans="1:12" ht="15.75" customHeight="1">
      <c r="A885" s="104"/>
      <c r="B885" s="104"/>
      <c r="C885" s="104"/>
      <c r="D885" s="104"/>
      <c r="E885" s="106"/>
      <c r="F885" s="107"/>
      <c r="G885" s="104"/>
      <c r="H885" s="104"/>
      <c r="L885" s="56"/>
    </row>
    <row r="886" spans="1:12" ht="15.75" customHeight="1">
      <c r="A886" s="104"/>
      <c r="B886" s="104"/>
      <c r="C886" s="104"/>
      <c r="D886" s="104"/>
      <c r="E886" s="106"/>
      <c r="F886" s="107"/>
      <c r="G886" s="104"/>
      <c r="H886" s="104"/>
      <c r="L886" s="56"/>
    </row>
    <row r="887" spans="1:12" ht="15.75" customHeight="1">
      <c r="A887" s="104"/>
      <c r="B887" s="104"/>
      <c r="C887" s="104"/>
      <c r="D887" s="104"/>
      <c r="E887" s="106"/>
      <c r="F887" s="107"/>
      <c r="G887" s="104"/>
      <c r="H887" s="104"/>
      <c r="L887" s="56"/>
    </row>
    <row r="888" spans="1:12" ht="15.75" customHeight="1">
      <c r="A888" s="104"/>
      <c r="B888" s="104"/>
      <c r="C888" s="104"/>
      <c r="D888" s="104"/>
      <c r="E888" s="106"/>
      <c r="F888" s="107"/>
      <c r="G888" s="104"/>
      <c r="H888" s="104"/>
      <c r="L888" s="56"/>
    </row>
    <row r="889" spans="1:12" ht="15.75" customHeight="1">
      <c r="A889" s="104"/>
      <c r="B889" s="104"/>
      <c r="C889" s="104"/>
      <c r="D889" s="104"/>
      <c r="E889" s="106"/>
      <c r="F889" s="107"/>
      <c r="G889" s="104"/>
      <c r="H889" s="104"/>
      <c r="L889" s="56"/>
    </row>
    <row r="890" spans="1:12" ht="15.75" customHeight="1">
      <c r="A890" s="104"/>
      <c r="B890" s="104"/>
      <c r="C890" s="104"/>
      <c r="D890" s="104"/>
      <c r="E890" s="106"/>
      <c r="F890" s="107"/>
      <c r="G890" s="104"/>
      <c r="H890" s="104"/>
      <c r="L890" s="56"/>
    </row>
    <row r="891" spans="1:12" ht="15.75" customHeight="1">
      <c r="A891" s="104"/>
      <c r="B891" s="104"/>
      <c r="C891" s="104"/>
      <c r="D891" s="104"/>
      <c r="E891" s="106"/>
      <c r="F891" s="107"/>
      <c r="G891" s="104"/>
      <c r="H891" s="104"/>
      <c r="L891" s="56"/>
    </row>
    <row r="892" spans="1:12" ht="15.75" customHeight="1">
      <c r="A892" s="104"/>
      <c r="B892" s="104"/>
      <c r="C892" s="104"/>
      <c r="D892" s="104"/>
      <c r="E892" s="106"/>
      <c r="F892" s="107"/>
      <c r="G892" s="104"/>
      <c r="H892" s="104"/>
      <c r="L892" s="56"/>
    </row>
    <row r="893" spans="1:12" ht="15.75" customHeight="1">
      <c r="A893" s="104"/>
      <c r="B893" s="104"/>
      <c r="C893" s="104"/>
      <c r="D893" s="104"/>
      <c r="E893" s="106"/>
      <c r="F893" s="107"/>
      <c r="G893" s="104"/>
      <c r="H893" s="104"/>
      <c r="L893" s="56"/>
    </row>
    <row r="894" spans="1:12" ht="15.75" customHeight="1">
      <c r="A894" s="104"/>
      <c r="B894" s="104"/>
      <c r="C894" s="104"/>
      <c r="D894" s="104"/>
      <c r="E894" s="106"/>
      <c r="F894" s="107"/>
      <c r="G894" s="104"/>
      <c r="H894" s="104"/>
      <c r="L894" s="56"/>
    </row>
    <row r="895" spans="1:12" ht="15.75" customHeight="1">
      <c r="A895" s="104"/>
      <c r="B895" s="104"/>
      <c r="C895" s="104"/>
      <c r="D895" s="104"/>
      <c r="E895" s="106"/>
      <c r="F895" s="107"/>
      <c r="G895" s="104"/>
      <c r="H895" s="104"/>
      <c r="L895" s="56"/>
    </row>
    <row r="896" spans="1:12" ht="15.75" customHeight="1">
      <c r="A896" s="104"/>
      <c r="B896" s="104"/>
      <c r="C896" s="104"/>
      <c r="D896" s="104"/>
      <c r="E896" s="106"/>
      <c r="F896" s="107"/>
      <c r="G896" s="104"/>
      <c r="H896" s="104"/>
      <c r="L896" s="56"/>
    </row>
    <row r="897" spans="1:12" ht="15.75" customHeight="1">
      <c r="A897" s="104"/>
      <c r="B897" s="104"/>
      <c r="C897" s="104"/>
      <c r="D897" s="104"/>
      <c r="E897" s="106"/>
      <c r="F897" s="107"/>
      <c r="G897" s="104"/>
      <c r="H897" s="104"/>
      <c r="L897" s="56"/>
    </row>
    <row r="898" spans="1:12" ht="15.75" customHeight="1">
      <c r="A898" s="104"/>
      <c r="B898" s="104"/>
      <c r="C898" s="104"/>
      <c r="D898" s="104"/>
      <c r="E898" s="106"/>
      <c r="F898" s="107"/>
      <c r="G898" s="104"/>
      <c r="H898" s="104"/>
      <c r="L898" s="56"/>
    </row>
    <row r="899" spans="1:12" ht="15.75" customHeight="1">
      <c r="A899" s="104"/>
      <c r="B899" s="104"/>
      <c r="C899" s="104"/>
      <c r="D899" s="104"/>
      <c r="E899" s="106"/>
      <c r="F899" s="107"/>
      <c r="G899" s="104"/>
      <c r="H899" s="104"/>
      <c r="L899" s="56"/>
    </row>
    <row r="900" spans="1:12" ht="15.75" customHeight="1">
      <c r="A900" s="104"/>
      <c r="B900" s="104"/>
      <c r="C900" s="104"/>
      <c r="D900" s="104"/>
      <c r="E900" s="106"/>
      <c r="F900" s="107"/>
      <c r="G900" s="104"/>
      <c r="H900" s="104"/>
      <c r="L900" s="56"/>
    </row>
    <row r="901" spans="1:12" ht="15.75" customHeight="1">
      <c r="A901" s="104"/>
      <c r="B901" s="104"/>
      <c r="C901" s="104"/>
      <c r="D901" s="104"/>
      <c r="E901" s="106"/>
      <c r="F901" s="107"/>
      <c r="G901" s="104"/>
      <c r="H901" s="104"/>
      <c r="L901" s="56"/>
    </row>
    <row r="902" spans="1:12" ht="15.75" customHeight="1">
      <c r="A902" s="104"/>
      <c r="B902" s="104"/>
      <c r="C902" s="104"/>
      <c r="D902" s="104"/>
      <c r="E902" s="106"/>
      <c r="F902" s="107"/>
      <c r="G902" s="104"/>
      <c r="H902" s="104"/>
      <c r="L902" s="56"/>
    </row>
    <row r="903" spans="1:12" ht="15.75" customHeight="1">
      <c r="A903" s="104"/>
      <c r="B903" s="104"/>
      <c r="C903" s="104"/>
      <c r="D903" s="104"/>
      <c r="E903" s="106"/>
      <c r="F903" s="107"/>
      <c r="G903" s="104"/>
      <c r="H903" s="104"/>
      <c r="L903" s="56"/>
    </row>
    <row r="904" spans="1:12" ht="15.75" customHeight="1">
      <c r="A904" s="104"/>
      <c r="B904" s="104"/>
      <c r="C904" s="104"/>
      <c r="D904" s="104"/>
      <c r="E904" s="106"/>
      <c r="F904" s="107"/>
      <c r="G904" s="104"/>
      <c r="H904" s="104"/>
      <c r="L904" s="56"/>
    </row>
    <row r="905" spans="1:12" ht="15.75" customHeight="1">
      <c r="A905" s="104"/>
      <c r="B905" s="104"/>
      <c r="C905" s="104"/>
      <c r="D905" s="104"/>
      <c r="E905" s="106"/>
      <c r="F905" s="107"/>
      <c r="G905" s="104"/>
      <c r="H905" s="104"/>
      <c r="L905" s="56"/>
    </row>
    <row r="906" spans="1:12" ht="15.75" customHeight="1">
      <c r="A906" s="104"/>
      <c r="B906" s="104"/>
      <c r="C906" s="104"/>
      <c r="D906" s="104"/>
      <c r="E906" s="106"/>
      <c r="F906" s="107"/>
      <c r="G906" s="104"/>
      <c r="H906" s="104"/>
      <c r="L906" s="56"/>
    </row>
    <row r="907" spans="1:12" ht="15.75" customHeight="1">
      <c r="A907" s="104"/>
      <c r="B907" s="104"/>
      <c r="C907" s="104"/>
      <c r="D907" s="104"/>
      <c r="E907" s="106"/>
      <c r="F907" s="107"/>
      <c r="G907" s="104"/>
      <c r="H907" s="104"/>
      <c r="L907" s="56"/>
    </row>
    <row r="908" spans="1:12" ht="15.75" customHeight="1">
      <c r="A908" s="104"/>
      <c r="B908" s="104"/>
      <c r="C908" s="104"/>
      <c r="D908" s="104"/>
      <c r="E908" s="106"/>
      <c r="F908" s="107"/>
      <c r="G908" s="104"/>
      <c r="H908" s="104"/>
      <c r="L908" s="56"/>
    </row>
    <row r="909" spans="1:12" ht="15.75" customHeight="1">
      <c r="A909" s="104"/>
      <c r="B909" s="104"/>
      <c r="C909" s="104"/>
      <c r="D909" s="104"/>
      <c r="E909" s="106"/>
      <c r="F909" s="107"/>
      <c r="G909" s="104"/>
      <c r="H909" s="104"/>
      <c r="L909" s="56"/>
    </row>
    <row r="910" spans="1:12" ht="15.75" customHeight="1">
      <c r="A910" s="104"/>
      <c r="B910" s="104"/>
      <c r="C910" s="104"/>
      <c r="D910" s="104"/>
      <c r="E910" s="106"/>
      <c r="F910" s="107"/>
      <c r="G910" s="104"/>
      <c r="H910" s="104"/>
      <c r="L910" s="56"/>
    </row>
    <row r="911" spans="1:12" ht="15.75" customHeight="1">
      <c r="A911" s="104"/>
      <c r="B911" s="104"/>
      <c r="C911" s="104"/>
      <c r="D911" s="104"/>
      <c r="E911" s="106"/>
      <c r="F911" s="107"/>
      <c r="G911" s="104"/>
      <c r="H911" s="104"/>
      <c r="L911" s="56"/>
    </row>
    <row r="912" spans="1:12" ht="15.75" customHeight="1">
      <c r="A912" s="104"/>
      <c r="B912" s="104"/>
      <c r="C912" s="104"/>
      <c r="D912" s="104"/>
      <c r="E912" s="106"/>
      <c r="F912" s="107"/>
      <c r="G912" s="104"/>
      <c r="H912" s="104"/>
      <c r="L912" s="56"/>
    </row>
    <row r="913" spans="1:12" ht="15.75" customHeight="1">
      <c r="A913" s="104"/>
      <c r="B913" s="104"/>
      <c r="C913" s="104"/>
      <c r="D913" s="104"/>
      <c r="E913" s="106"/>
      <c r="F913" s="107"/>
      <c r="G913" s="104"/>
      <c r="H913" s="104"/>
      <c r="L913" s="56"/>
    </row>
    <row r="914" spans="1:12" ht="15.75" customHeight="1">
      <c r="A914" s="104"/>
      <c r="B914" s="104"/>
      <c r="C914" s="104"/>
      <c r="D914" s="104"/>
      <c r="E914" s="106"/>
      <c r="F914" s="107"/>
      <c r="G914" s="104"/>
      <c r="H914" s="104"/>
      <c r="L914" s="56"/>
    </row>
    <row r="915" spans="1:12" ht="15.75" customHeight="1">
      <c r="A915" s="104"/>
      <c r="B915" s="104"/>
      <c r="C915" s="104"/>
      <c r="D915" s="104"/>
      <c r="E915" s="106"/>
      <c r="F915" s="107"/>
      <c r="G915" s="104"/>
      <c r="H915" s="104"/>
      <c r="L915" s="56"/>
    </row>
    <row r="916" spans="1:12" ht="15.75" customHeight="1">
      <c r="A916" s="104"/>
      <c r="B916" s="104"/>
      <c r="C916" s="104"/>
      <c r="D916" s="104"/>
      <c r="E916" s="106"/>
      <c r="F916" s="107"/>
      <c r="G916" s="104"/>
      <c r="H916" s="104"/>
      <c r="L916" s="56"/>
    </row>
    <row r="917" spans="1:12" ht="15.75" customHeight="1">
      <c r="A917" s="104"/>
      <c r="B917" s="104"/>
      <c r="C917" s="104"/>
      <c r="D917" s="104"/>
      <c r="E917" s="106"/>
      <c r="F917" s="107"/>
      <c r="G917" s="104"/>
      <c r="H917" s="104"/>
      <c r="L917" s="56"/>
    </row>
    <row r="918" spans="1:12" ht="15.75" customHeight="1">
      <c r="A918" s="104"/>
      <c r="B918" s="104"/>
      <c r="C918" s="104"/>
      <c r="D918" s="104"/>
      <c r="E918" s="106"/>
      <c r="F918" s="107"/>
      <c r="G918" s="104"/>
      <c r="H918" s="104"/>
      <c r="L918" s="56"/>
    </row>
    <row r="919" spans="1:12" ht="15.75" customHeight="1">
      <c r="A919" s="104"/>
      <c r="B919" s="104"/>
      <c r="C919" s="104"/>
      <c r="D919" s="104"/>
      <c r="E919" s="106"/>
      <c r="F919" s="107"/>
      <c r="G919" s="104"/>
      <c r="H919" s="104"/>
      <c r="L919" s="56"/>
    </row>
    <row r="920" spans="1:12" ht="15.75" customHeight="1">
      <c r="A920" s="104"/>
      <c r="B920" s="104"/>
      <c r="C920" s="104"/>
      <c r="D920" s="104"/>
      <c r="E920" s="106"/>
      <c r="F920" s="107"/>
      <c r="G920" s="104"/>
      <c r="H920" s="104"/>
      <c r="L920" s="56"/>
    </row>
    <row r="921" spans="1:12" ht="15.75" customHeight="1">
      <c r="A921" s="104"/>
      <c r="B921" s="104"/>
      <c r="C921" s="104"/>
      <c r="D921" s="104"/>
      <c r="E921" s="106"/>
      <c r="F921" s="107"/>
      <c r="G921" s="104"/>
      <c r="H921" s="104"/>
      <c r="L921" s="56"/>
    </row>
    <row r="922" spans="1:12" ht="15.75" customHeight="1">
      <c r="A922" s="104"/>
      <c r="B922" s="104"/>
      <c r="C922" s="104"/>
      <c r="D922" s="104"/>
      <c r="E922" s="106"/>
      <c r="F922" s="107"/>
      <c r="G922" s="104"/>
      <c r="H922" s="104"/>
      <c r="L922" s="56"/>
    </row>
    <row r="923" spans="1:12" ht="15.75" customHeight="1">
      <c r="A923" s="104"/>
      <c r="B923" s="104"/>
      <c r="C923" s="104"/>
      <c r="D923" s="104"/>
      <c r="E923" s="106"/>
      <c r="F923" s="107"/>
      <c r="G923" s="104"/>
      <c r="H923" s="104"/>
      <c r="L923" s="56"/>
    </row>
    <row r="924" spans="1:12" ht="15.75" customHeight="1">
      <c r="A924" s="104"/>
      <c r="B924" s="104"/>
      <c r="C924" s="104"/>
      <c r="D924" s="104"/>
      <c r="E924" s="106"/>
      <c r="F924" s="107"/>
      <c r="G924" s="104"/>
      <c r="H924" s="104"/>
      <c r="L924" s="56"/>
    </row>
    <row r="925" spans="1:12" ht="15.75" customHeight="1">
      <c r="A925" s="104"/>
      <c r="B925" s="104"/>
      <c r="C925" s="104"/>
      <c r="D925" s="104"/>
      <c r="E925" s="106"/>
      <c r="F925" s="107"/>
      <c r="G925" s="104"/>
      <c r="H925" s="104"/>
      <c r="L925" s="56"/>
    </row>
    <row r="926" spans="1:12" ht="15.75" customHeight="1">
      <c r="A926" s="104"/>
      <c r="B926" s="104"/>
      <c r="C926" s="104"/>
      <c r="D926" s="104"/>
      <c r="E926" s="106"/>
      <c r="F926" s="107"/>
      <c r="G926" s="104"/>
      <c r="H926" s="104"/>
      <c r="L926" s="56"/>
    </row>
    <row r="927" spans="1:12" ht="15.75" customHeight="1">
      <c r="A927" s="104"/>
      <c r="B927" s="104"/>
      <c r="C927" s="104"/>
      <c r="D927" s="104"/>
      <c r="E927" s="106"/>
      <c r="F927" s="107"/>
      <c r="G927" s="104"/>
      <c r="H927" s="104"/>
      <c r="L927" s="56"/>
    </row>
    <row r="928" spans="1:12" ht="15.75" customHeight="1">
      <c r="A928" s="104"/>
      <c r="B928" s="104"/>
      <c r="C928" s="104"/>
      <c r="D928" s="104"/>
      <c r="E928" s="106"/>
      <c r="F928" s="107"/>
      <c r="G928" s="104"/>
      <c r="H928" s="104"/>
      <c r="L928" s="56"/>
    </row>
    <row r="929" spans="1:12" ht="15.75" customHeight="1">
      <c r="A929" s="104"/>
      <c r="B929" s="104"/>
      <c r="C929" s="104"/>
      <c r="D929" s="104"/>
      <c r="E929" s="106"/>
      <c r="F929" s="107"/>
      <c r="G929" s="104"/>
      <c r="H929" s="104"/>
      <c r="L929" s="56"/>
    </row>
    <row r="930" spans="1:12" ht="15.75" customHeight="1">
      <c r="A930" s="104"/>
      <c r="B930" s="104"/>
      <c r="C930" s="104"/>
      <c r="D930" s="104"/>
      <c r="E930" s="106"/>
      <c r="F930" s="107"/>
      <c r="G930" s="104"/>
      <c r="H930" s="104"/>
      <c r="L930" s="56"/>
    </row>
    <row r="931" spans="1:12" ht="15.75" customHeight="1">
      <c r="A931" s="104"/>
      <c r="B931" s="104"/>
      <c r="C931" s="104"/>
      <c r="D931" s="104"/>
      <c r="E931" s="106"/>
      <c r="F931" s="107"/>
      <c r="G931" s="104"/>
      <c r="H931" s="104"/>
      <c r="L931" s="56"/>
    </row>
    <row r="932" spans="1:12" ht="15.75" customHeight="1">
      <c r="A932" s="104"/>
      <c r="B932" s="104"/>
      <c r="C932" s="104"/>
      <c r="D932" s="104"/>
      <c r="E932" s="106"/>
      <c r="F932" s="107"/>
      <c r="G932" s="104"/>
      <c r="H932" s="104"/>
      <c r="L932" s="56"/>
    </row>
    <row r="933" spans="1:12" ht="15.75" customHeight="1">
      <c r="A933" s="104"/>
      <c r="B933" s="104"/>
      <c r="C933" s="104"/>
      <c r="D933" s="104"/>
      <c r="E933" s="106"/>
      <c r="F933" s="107"/>
      <c r="G933" s="104"/>
      <c r="H933" s="104"/>
      <c r="L933" s="56"/>
    </row>
    <row r="934" spans="1:12" ht="15.75" customHeight="1">
      <c r="A934" s="104"/>
      <c r="B934" s="104"/>
      <c r="C934" s="104"/>
      <c r="D934" s="104"/>
      <c r="E934" s="106"/>
      <c r="F934" s="107"/>
      <c r="G934" s="104"/>
      <c r="H934" s="104"/>
      <c r="L934" s="56"/>
    </row>
    <row r="935" spans="1:12" ht="15.75" customHeight="1">
      <c r="A935" s="104"/>
      <c r="B935" s="104"/>
      <c r="C935" s="104"/>
      <c r="D935" s="104"/>
      <c r="E935" s="106"/>
      <c r="F935" s="107"/>
      <c r="G935" s="104"/>
      <c r="H935" s="104"/>
      <c r="L935" s="56"/>
    </row>
    <row r="936" spans="1:12" ht="15.75" customHeight="1">
      <c r="A936" s="104"/>
      <c r="B936" s="104"/>
      <c r="C936" s="104"/>
      <c r="D936" s="104"/>
      <c r="E936" s="106"/>
      <c r="F936" s="107"/>
      <c r="G936" s="104"/>
      <c r="H936" s="104"/>
      <c r="L936" s="56"/>
    </row>
    <row r="937" spans="1:12" ht="15.75" customHeight="1">
      <c r="A937" s="104"/>
      <c r="B937" s="104"/>
      <c r="C937" s="104"/>
      <c r="D937" s="104"/>
      <c r="E937" s="106"/>
      <c r="F937" s="107"/>
      <c r="G937" s="104"/>
      <c r="H937" s="104"/>
      <c r="L937" s="56"/>
    </row>
    <row r="938" spans="1:12" ht="15.75" customHeight="1">
      <c r="A938" s="104"/>
      <c r="B938" s="104"/>
      <c r="C938" s="104"/>
      <c r="D938" s="104"/>
      <c r="E938" s="106"/>
      <c r="F938" s="107"/>
      <c r="G938" s="104"/>
      <c r="H938" s="104"/>
      <c r="L938" s="56"/>
    </row>
    <row r="939" spans="1:12" ht="15.75" customHeight="1">
      <c r="A939" s="104"/>
      <c r="B939" s="104"/>
      <c r="C939" s="104"/>
      <c r="D939" s="104"/>
      <c r="E939" s="106"/>
      <c r="F939" s="107"/>
      <c r="G939" s="104"/>
      <c r="H939" s="104"/>
      <c r="L939" s="56"/>
    </row>
    <row r="940" spans="1:12" ht="15.75" customHeight="1">
      <c r="A940" s="104"/>
      <c r="B940" s="104"/>
      <c r="C940" s="104"/>
      <c r="D940" s="104"/>
      <c r="E940" s="106"/>
      <c r="F940" s="107"/>
      <c r="G940" s="104"/>
      <c r="H940" s="104"/>
      <c r="L940" s="56"/>
    </row>
    <row r="941" spans="1:12" ht="15.75" customHeight="1">
      <c r="A941" s="104"/>
      <c r="B941" s="104"/>
      <c r="C941" s="104"/>
      <c r="D941" s="104"/>
      <c r="E941" s="106"/>
      <c r="F941" s="107"/>
      <c r="G941" s="104"/>
      <c r="H941" s="104"/>
      <c r="L941" s="56"/>
    </row>
    <row r="942" spans="1:12" ht="15.75" customHeight="1">
      <c r="A942" s="104"/>
      <c r="B942" s="104"/>
      <c r="C942" s="104"/>
      <c r="D942" s="104"/>
      <c r="E942" s="106"/>
      <c r="F942" s="107"/>
      <c r="G942" s="104"/>
      <c r="H942" s="104"/>
      <c r="L942" s="56"/>
    </row>
    <row r="943" spans="1:12" ht="15.75" customHeight="1">
      <c r="A943" s="104"/>
      <c r="B943" s="104"/>
      <c r="C943" s="104"/>
      <c r="D943" s="104"/>
      <c r="E943" s="106"/>
      <c r="F943" s="107"/>
      <c r="G943" s="104"/>
      <c r="H943" s="104"/>
      <c r="L943" s="56"/>
    </row>
    <row r="944" spans="1:12" ht="15.75" customHeight="1">
      <c r="A944" s="104"/>
      <c r="B944" s="104"/>
      <c r="C944" s="104"/>
      <c r="D944" s="104"/>
      <c r="E944" s="106"/>
      <c r="F944" s="107"/>
      <c r="G944" s="104"/>
      <c r="H944" s="104"/>
      <c r="L944" s="56"/>
    </row>
    <row r="945" spans="1:12" ht="15.75" customHeight="1">
      <c r="A945" s="104"/>
      <c r="B945" s="104"/>
      <c r="C945" s="104"/>
      <c r="D945" s="104"/>
      <c r="E945" s="106"/>
      <c r="F945" s="107"/>
      <c r="G945" s="104"/>
      <c r="H945" s="104"/>
      <c r="L945" s="56"/>
    </row>
    <row r="946" spans="1:12" ht="15.75" customHeight="1">
      <c r="A946" s="104"/>
      <c r="B946" s="104"/>
      <c r="C946" s="104"/>
      <c r="D946" s="104"/>
      <c r="E946" s="106"/>
      <c r="F946" s="107"/>
      <c r="G946" s="104"/>
      <c r="H946" s="104"/>
      <c r="L946" s="56"/>
    </row>
    <row r="947" spans="1:12" ht="15.75" customHeight="1">
      <c r="A947" s="104"/>
      <c r="B947" s="104"/>
      <c r="C947" s="104"/>
      <c r="D947" s="104"/>
      <c r="E947" s="106"/>
      <c r="F947" s="107"/>
      <c r="G947" s="104"/>
      <c r="H947" s="104"/>
      <c r="L947" s="56"/>
    </row>
    <row r="948" spans="1:12" ht="15.75" customHeight="1">
      <c r="A948" s="104"/>
      <c r="B948" s="104"/>
      <c r="C948" s="104"/>
      <c r="D948" s="104"/>
      <c r="E948" s="106"/>
      <c r="F948" s="107"/>
      <c r="G948" s="104"/>
      <c r="H948" s="104"/>
      <c r="L948" s="56"/>
    </row>
    <row r="949" spans="1:12" ht="15.75" customHeight="1">
      <c r="A949" s="104"/>
      <c r="B949" s="104"/>
      <c r="C949" s="104"/>
      <c r="D949" s="104"/>
      <c r="E949" s="106"/>
      <c r="F949" s="107"/>
      <c r="G949" s="104"/>
      <c r="H949" s="104"/>
      <c r="L949" s="56"/>
    </row>
    <row r="950" spans="1:12" ht="15.75" customHeight="1">
      <c r="A950" s="104"/>
      <c r="B950" s="104"/>
      <c r="C950" s="104"/>
      <c r="D950" s="104"/>
      <c r="E950" s="106"/>
      <c r="F950" s="107"/>
      <c r="G950" s="104"/>
      <c r="H950" s="104"/>
      <c r="L950" s="56"/>
    </row>
    <row r="951" spans="1:12" ht="15.75" customHeight="1">
      <c r="A951" s="104"/>
      <c r="B951" s="104"/>
      <c r="C951" s="104"/>
      <c r="D951" s="104"/>
      <c r="E951" s="106"/>
      <c r="F951" s="107"/>
      <c r="G951" s="104"/>
      <c r="H951" s="104"/>
      <c r="L951" s="56"/>
    </row>
    <row r="952" spans="1:12" ht="15.75" customHeight="1">
      <c r="A952" s="104"/>
      <c r="B952" s="104"/>
      <c r="C952" s="104"/>
      <c r="D952" s="104"/>
      <c r="E952" s="106"/>
      <c r="F952" s="107"/>
      <c r="G952" s="104"/>
      <c r="H952" s="104"/>
      <c r="L952" s="56"/>
    </row>
    <row r="953" spans="1:12" ht="15.75" customHeight="1">
      <c r="A953" s="104"/>
      <c r="B953" s="104"/>
      <c r="C953" s="104"/>
      <c r="D953" s="104"/>
      <c r="E953" s="106"/>
      <c r="F953" s="107"/>
      <c r="G953" s="104"/>
      <c r="H953" s="104"/>
      <c r="L953" s="56"/>
    </row>
    <row r="954" spans="1:12" ht="15.75" customHeight="1">
      <c r="A954" s="104"/>
      <c r="B954" s="104"/>
      <c r="C954" s="104"/>
      <c r="D954" s="104"/>
      <c r="E954" s="106"/>
      <c r="F954" s="107"/>
      <c r="G954" s="104"/>
      <c r="H954" s="104"/>
      <c r="L954" s="56"/>
    </row>
    <row r="955" spans="1:12" ht="15.75" customHeight="1">
      <c r="A955" s="104"/>
      <c r="B955" s="104"/>
      <c r="C955" s="104"/>
      <c r="D955" s="104"/>
      <c r="E955" s="106"/>
      <c r="F955" s="107"/>
      <c r="G955" s="104"/>
      <c r="H955" s="104"/>
      <c r="L955" s="56"/>
    </row>
    <row r="956" spans="1:12" ht="15.75" customHeight="1">
      <c r="A956" s="104"/>
      <c r="B956" s="104"/>
      <c r="C956" s="104"/>
      <c r="D956" s="104"/>
      <c r="E956" s="106"/>
      <c r="F956" s="107"/>
      <c r="G956" s="104"/>
      <c r="H956" s="104"/>
      <c r="L956" s="56"/>
    </row>
    <row r="957" spans="1:12" ht="15.75" customHeight="1">
      <c r="A957" s="104"/>
      <c r="B957" s="104"/>
      <c r="C957" s="104"/>
      <c r="D957" s="104"/>
      <c r="E957" s="106"/>
      <c r="F957" s="107"/>
      <c r="G957" s="104"/>
      <c r="H957" s="104"/>
      <c r="L957" s="56"/>
    </row>
    <row r="958" spans="1:12" ht="15.75" customHeight="1">
      <c r="A958" s="104"/>
      <c r="B958" s="104"/>
      <c r="C958" s="104"/>
      <c r="D958" s="104"/>
      <c r="E958" s="106"/>
      <c r="F958" s="107"/>
      <c r="G958" s="104"/>
      <c r="H958" s="104"/>
      <c r="L958" s="56"/>
    </row>
    <row r="959" spans="1:12" ht="15.75" customHeight="1">
      <c r="A959" s="104"/>
      <c r="B959" s="104"/>
      <c r="C959" s="104"/>
      <c r="D959" s="104"/>
      <c r="E959" s="106"/>
      <c r="F959" s="107"/>
      <c r="G959" s="104"/>
      <c r="H959" s="104"/>
      <c r="L959" s="56"/>
    </row>
    <row r="960" spans="1:12" ht="15.75" customHeight="1">
      <c r="A960" s="104"/>
      <c r="B960" s="104"/>
      <c r="C960" s="104"/>
      <c r="D960" s="104"/>
      <c r="E960" s="106"/>
      <c r="F960" s="107"/>
      <c r="G960" s="104"/>
      <c r="H960" s="104"/>
      <c r="L960" s="56"/>
    </row>
    <row r="961" spans="1:12" ht="15.75" customHeight="1">
      <c r="A961" s="104"/>
      <c r="B961" s="104"/>
      <c r="C961" s="104"/>
      <c r="D961" s="104"/>
      <c r="E961" s="106"/>
      <c r="F961" s="107"/>
      <c r="G961" s="104"/>
      <c r="H961" s="104"/>
      <c r="L961" s="56"/>
    </row>
    <row r="962" spans="1:12" ht="15.75" customHeight="1">
      <c r="A962" s="104"/>
      <c r="B962" s="104"/>
      <c r="C962" s="104"/>
      <c r="D962" s="104"/>
      <c r="E962" s="106"/>
      <c r="F962" s="107"/>
      <c r="G962" s="104"/>
      <c r="H962" s="104"/>
      <c r="L962" s="56"/>
    </row>
    <row r="963" spans="1:12" ht="15.75" customHeight="1">
      <c r="A963" s="104"/>
      <c r="B963" s="104"/>
      <c r="C963" s="104"/>
      <c r="D963" s="104"/>
      <c r="E963" s="106"/>
      <c r="F963" s="107"/>
      <c r="G963" s="104"/>
      <c r="H963" s="104"/>
      <c r="L963" s="56"/>
    </row>
    <row r="964" spans="1:12" ht="15.75" customHeight="1">
      <c r="A964" s="104"/>
      <c r="B964" s="104"/>
      <c r="C964" s="104"/>
      <c r="D964" s="104"/>
      <c r="E964" s="106"/>
      <c r="F964" s="107"/>
      <c r="G964" s="104"/>
      <c r="H964" s="104"/>
      <c r="L964" s="56"/>
    </row>
    <row r="965" spans="1:12" ht="15.75" customHeight="1">
      <c r="A965" s="104"/>
      <c r="B965" s="104"/>
      <c r="C965" s="104"/>
      <c r="D965" s="104"/>
      <c r="E965" s="106"/>
      <c r="F965" s="107"/>
      <c r="G965" s="104"/>
      <c r="H965" s="104"/>
      <c r="L965" s="56"/>
    </row>
    <row r="966" spans="1:12" ht="15.75" customHeight="1">
      <c r="A966" s="104"/>
      <c r="B966" s="104"/>
      <c r="C966" s="104"/>
      <c r="D966" s="104"/>
      <c r="E966" s="106"/>
      <c r="F966" s="107"/>
      <c r="G966" s="104"/>
      <c r="H966" s="104"/>
      <c r="L966" s="56"/>
    </row>
    <row r="967" spans="1:12" ht="15.75" customHeight="1">
      <c r="A967" s="104"/>
      <c r="B967" s="104"/>
      <c r="C967" s="104"/>
      <c r="D967" s="104"/>
      <c r="E967" s="106"/>
      <c r="F967" s="107"/>
      <c r="G967" s="104"/>
      <c r="H967" s="104"/>
      <c r="L967" s="56"/>
    </row>
    <row r="968" spans="1:12" ht="15.75" customHeight="1">
      <c r="A968" s="104"/>
      <c r="B968" s="104"/>
      <c r="C968" s="104"/>
      <c r="D968" s="104"/>
      <c r="E968" s="106"/>
      <c r="F968" s="107"/>
      <c r="G968" s="104"/>
      <c r="H968" s="104"/>
      <c r="L968" s="56"/>
    </row>
    <row r="969" spans="1:12" ht="15.75" customHeight="1">
      <c r="A969" s="104"/>
      <c r="B969" s="104"/>
      <c r="C969" s="104"/>
      <c r="D969" s="104"/>
      <c r="E969" s="106"/>
      <c r="F969" s="107"/>
      <c r="G969" s="104"/>
      <c r="H969" s="104"/>
      <c r="L969" s="56"/>
    </row>
    <row r="970" spans="1:12" ht="15.75" customHeight="1">
      <c r="A970" s="104"/>
      <c r="B970" s="104"/>
      <c r="C970" s="104"/>
      <c r="D970" s="104"/>
      <c r="E970" s="106"/>
      <c r="F970" s="107"/>
      <c r="G970" s="104"/>
      <c r="H970" s="104"/>
      <c r="L970" s="56"/>
    </row>
    <row r="971" spans="1:12" ht="15.75" customHeight="1">
      <c r="A971" s="104"/>
      <c r="B971" s="104"/>
      <c r="C971" s="104"/>
      <c r="D971" s="104"/>
      <c r="E971" s="106"/>
      <c r="F971" s="107"/>
      <c r="G971" s="104"/>
      <c r="H971" s="104"/>
      <c r="L971" s="56"/>
    </row>
    <row r="972" spans="1:12" ht="15.75" customHeight="1">
      <c r="A972" s="104"/>
      <c r="B972" s="104"/>
      <c r="C972" s="104"/>
      <c r="D972" s="104"/>
      <c r="E972" s="106"/>
      <c r="F972" s="107"/>
      <c r="G972" s="104"/>
      <c r="H972" s="104"/>
      <c r="L972" s="56"/>
    </row>
    <row r="973" spans="1:12" ht="15.75" customHeight="1">
      <c r="A973" s="104"/>
      <c r="B973" s="104"/>
      <c r="C973" s="104"/>
      <c r="D973" s="104"/>
      <c r="E973" s="106"/>
      <c r="F973" s="107"/>
      <c r="G973" s="104"/>
      <c r="H973" s="104"/>
      <c r="L973" s="56"/>
    </row>
    <row r="974" spans="1:12" ht="15.75" customHeight="1">
      <c r="A974" s="104"/>
      <c r="B974" s="104"/>
      <c r="C974" s="104"/>
      <c r="D974" s="104"/>
      <c r="E974" s="106"/>
      <c r="F974" s="107"/>
      <c r="G974" s="104"/>
      <c r="H974" s="104"/>
      <c r="L974" s="56"/>
    </row>
    <row r="975" spans="1:12" ht="15.75" customHeight="1">
      <c r="A975" s="104"/>
      <c r="B975" s="104"/>
      <c r="C975" s="104"/>
      <c r="D975" s="104"/>
      <c r="E975" s="106"/>
      <c r="F975" s="107"/>
      <c r="G975" s="104"/>
      <c r="H975" s="104"/>
      <c r="L975" s="56"/>
    </row>
    <row r="976" spans="1:12" ht="15.75" customHeight="1">
      <c r="A976" s="104"/>
      <c r="B976" s="104"/>
      <c r="C976" s="104"/>
      <c r="D976" s="104"/>
      <c r="E976" s="106"/>
      <c r="F976" s="107"/>
      <c r="G976" s="104"/>
      <c r="H976" s="104"/>
      <c r="L976" s="56"/>
    </row>
    <row r="977" spans="1:12" ht="15.75" customHeight="1">
      <c r="A977" s="104"/>
      <c r="B977" s="104"/>
      <c r="C977" s="104"/>
      <c r="D977" s="104"/>
      <c r="E977" s="106"/>
      <c r="F977" s="107"/>
      <c r="G977" s="104"/>
      <c r="H977" s="104"/>
      <c r="L977" s="56"/>
    </row>
    <row r="978" spans="1:12" ht="15.75" customHeight="1">
      <c r="A978" s="104"/>
      <c r="B978" s="104"/>
      <c r="C978" s="104"/>
      <c r="D978" s="104"/>
      <c r="E978" s="106"/>
      <c r="F978" s="107"/>
      <c r="G978" s="104"/>
      <c r="H978" s="104"/>
      <c r="L978" s="56"/>
    </row>
    <row r="979" spans="1:12" ht="15.75" customHeight="1">
      <c r="A979" s="104"/>
      <c r="B979" s="104"/>
      <c r="C979" s="104"/>
      <c r="D979" s="104"/>
      <c r="E979" s="106"/>
      <c r="F979" s="107"/>
      <c r="G979" s="104"/>
      <c r="H979" s="104"/>
      <c r="L979" s="56"/>
    </row>
    <row r="980" spans="1:12" ht="15.75" customHeight="1">
      <c r="A980" s="104"/>
      <c r="B980" s="104"/>
      <c r="C980" s="104"/>
      <c r="D980" s="104"/>
      <c r="E980" s="106"/>
      <c r="F980" s="107"/>
      <c r="G980" s="104"/>
      <c r="H980" s="104"/>
      <c r="L980" s="56"/>
    </row>
    <row r="981" spans="1:12" ht="15.75" customHeight="1">
      <c r="A981" s="104"/>
      <c r="B981" s="104"/>
      <c r="C981" s="104"/>
      <c r="D981" s="104"/>
      <c r="E981" s="106"/>
      <c r="F981" s="107"/>
      <c r="G981" s="104"/>
      <c r="H981" s="104"/>
      <c r="L981" s="56"/>
    </row>
    <row r="982" spans="1:12" ht="15.75" customHeight="1">
      <c r="A982" s="104"/>
      <c r="B982" s="104"/>
      <c r="C982" s="104"/>
      <c r="D982" s="104"/>
      <c r="E982" s="106"/>
      <c r="F982" s="107"/>
      <c r="G982" s="104"/>
      <c r="H982" s="104"/>
      <c r="L982" s="56"/>
    </row>
    <row r="983" spans="1:12" ht="15.75" customHeight="1">
      <c r="A983" s="104"/>
      <c r="B983" s="104"/>
      <c r="C983" s="104"/>
      <c r="D983" s="104"/>
      <c r="E983" s="106"/>
      <c r="F983" s="107"/>
      <c r="G983" s="104"/>
      <c r="H983" s="104"/>
      <c r="L983" s="56"/>
    </row>
    <row r="984" spans="1:12" ht="15.75" customHeight="1">
      <c r="A984" s="104"/>
      <c r="B984" s="104"/>
      <c r="C984" s="104"/>
      <c r="D984" s="104"/>
      <c r="E984" s="106"/>
      <c r="F984" s="107"/>
      <c r="G984" s="104"/>
      <c r="H984" s="104"/>
      <c r="L984" s="56"/>
    </row>
    <row r="985" spans="1:12" ht="15.75" customHeight="1">
      <c r="A985" s="104"/>
      <c r="B985" s="104"/>
      <c r="C985" s="104"/>
      <c r="D985" s="104"/>
      <c r="E985" s="106"/>
      <c r="F985" s="107"/>
      <c r="G985" s="104"/>
      <c r="H985" s="104"/>
      <c r="L985" s="56"/>
    </row>
    <row r="986" spans="1:12" ht="15.75" customHeight="1">
      <c r="A986" s="104"/>
      <c r="B986" s="104"/>
      <c r="C986" s="104"/>
      <c r="D986" s="104"/>
      <c r="E986" s="106"/>
      <c r="F986" s="107"/>
      <c r="G986" s="104"/>
      <c r="H986" s="104"/>
      <c r="L986" s="56"/>
    </row>
    <row r="987" spans="1:12" ht="15.75" customHeight="1">
      <c r="A987" s="104"/>
      <c r="B987" s="104"/>
      <c r="C987" s="104"/>
      <c r="D987" s="104"/>
      <c r="E987" s="106"/>
      <c r="F987" s="107"/>
      <c r="G987" s="104"/>
      <c r="H987" s="104"/>
      <c r="L987" s="56"/>
    </row>
    <row r="988" spans="1:12" ht="15.75" customHeight="1">
      <c r="A988" s="104"/>
      <c r="B988" s="104"/>
      <c r="C988" s="104"/>
      <c r="D988" s="104"/>
      <c r="E988" s="106"/>
      <c r="F988" s="107"/>
      <c r="G988" s="104"/>
      <c r="H988" s="104"/>
      <c r="L988" s="56"/>
    </row>
    <row r="989" spans="1:12" ht="15.75" customHeight="1">
      <c r="A989" s="104"/>
      <c r="B989" s="104"/>
      <c r="C989" s="104"/>
      <c r="D989" s="104"/>
      <c r="E989" s="106"/>
      <c r="F989" s="107"/>
      <c r="G989" s="104"/>
      <c r="H989" s="104"/>
      <c r="L989" s="56"/>
    </row>
    <row r="990" spans="1:12" ht="15.75" customHeight="1">
      <c r="A990" s="104"/>
      <c r="B990" s="104"/>
      <c r="C990" s="104"/>
      <c r="D990" s="104"/>
      <c r="E990" s="106"/>
      <c r="F990" s="107"/>
      <c r="G990" s="104"/>
      <c r="H990" s="104"/>
      <c r="L990" s="56"/>
    </row>
    <row r="991" spans="1:12" ht="15.75" customHeight="1">
      <c r="A991" s="104"/>
      <c r="B991" s="104"/>
      <c r="C991" s="104"/>
      <c r="D991" s="104"/>
      <c r="E991" s="106"/>
      <c r="F991" s="107"/>
      <c r="G991" s="104"/>
      <c r="H991" s="104"/>
      <c r="L991" s="56"/>
    </row>
    <row r="992" spans="1:12" ht="15.75" customHeight="1">
      <c r="A992" s="104"/>
      <c r="B992" s="104"/>
      <c r="C992" s="104"/>
      <c r="D992" s="104"/>
      <c r="E992" s="106"/>
      <c r="F992" s="107"/>
      <c r="G992" s="104"/>
      <c r="H992" s="104"/>
      <c r="L992" s="56"/>
    </row>
    <row r="993" spans="1:12" ht="15.75" customHeight="1">
      <c r="A993" s="104"/>
      <c r="B993" s="104"/>
      <c r="C993" s="104"/>
      <c r="D993" s="104"/>
      <c r="E993" s="106"/>
      <c r="F993" s="107"/>
      <c r="G993" s="104"/>
      <c r="H993" s="104"/>
      <c r="L993" s="56"/>
    </row>
  </sheetData>
  <mergeCells count="19">
    <mergeCell ref="C8:F8"/>
    <mergeCell ref="D3:F3"/>
    <mergeCell ref="D4:F4"/>
    <mergeCell ref="C6:F6"/>
    <mergeCell ref="C16:D16"/>
    <mergeCell ref="C11:D11"/>
    <mergeCell ref="C10:D10"/>
    <mergeCell ref="C14:D14"/>
    <mergeCell ref="C9:D9"/>
    <mergeCell ref="C12:D12"/>
    <mergeCell ref="C13:D13"/>
    <mergeCell ref="C15:D15"/>
    <mergeCell ref="C18:D18"/>
    <mergeCell ref="C22:D22"/>
    <mergeCell ref="C23:D23"/>
    <mergeCell ref="C24:D24"/>
    <mergeCell ref="C17:D17"/>
    <mergeCell ref="C21:D21"/>
    <mergeCell ref="C20:F20"/>
  </mergeCells>
  <pageMargins left="0.7" right="0.7" top="0.75" bottom="0.75" header="0" footer="0"/>
  <pageSetup scale="86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D8240C-9020-4D4E-8718-AC8CED5A6587}">
  <dimension ref="A1:I24"/>
  <sheetViews>
    <sheetView workbookViewId="0">
      <selection activeCell="B14" sqref="B14:F26"/>
    </sheetView>
  </sheetViews>
  <sheetFormatPr defaultColWidth="11.44140625" defaultRowHeight="14.4"/>
  <cols>
    <col min="2" max="2" width="14.109375" bestFit="1" customWidth="1"/>
    <col min="3" max="3" width="13.6640625" bestFit="1" customWidth="1"/>
    <col min="4" max="4" width="12.5546875" bestFit="1" customWidth="1"/>
  </cols>
  <sheetData>
    <row r="1" spans="1:9" ht="23.4">
      <c r="A1" s="821" t="s">
        <v>242</v>
      </c>
      <c r="B1" s="821"/>
      <c r="C1" s="821"/>
      <c r="D1" s="821"/>
      <c r="E1" s="821"/>
      <c r="F1" s="821"/>
      <c r="G1" s="821"/>
      <c r="H1" s="821"/>
      <c r="I1" s="821"/>
    </row>
    <row r="15" spans="1:9">
      <c r="B15" s="510"/>
      <c r="E15" s="186"/>
    </row>
    <row r="16" spans="1:9">
      <c r="B16" s="186"/>
      <c r="C16" s="486"/>
      <c r="D16" s="486"/>
      <c r="E16" s="486"/>
    </row>
    <row r="23" spans="2:6">
      <c r="B23" s="510"/>
    </row>
    <row r="24" spans="2:6">
      <c r="C24" s="486"/>
      <c r="D24" s="486"/>
      <c r="E24" s="486"/>
      <c r="F24" s="597"/>
    </row>
  </sheetData>
  <mergeCells count="1">
    <mergeCell ref="A1:I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969696"/>
    <pageSetUpPr fitToPage="1"/>
  </sheetPr>
  <dimension ref="A1:K70"/>
  <sheetViews>
    <sheetView showGridLines="0" topLeftCell="A8" zoomScale="115" zoomScaleNormal="115" workbookViewId="0">
      <selection activeCell="D11" sqref="D11"/>
    </sheetView>
  </sheetViews>
  <sheetFormatPr defaultColWidth="9.109375" defaultRowHeight="13.2"/>
  <cols>
    <col min="1" max="2" width="29.6640625" style="209" customWidth="1"/>
    <col min="3" max="3" width="26.5546875" style="209" customWidth="1"/>
    <col min="4" max="4" width="21.109375" style="209" customWidth="1"/>
    <col min="5" max="5" width="17" style="209" customWidth="1"/>
    <col min="6" max="6" width="20.109375" style="209" customWidth="1"/>
    <col min="7" max="7" width="13.5546875" style="209" customWidth="1"/>
    <col min="8" max="8" width="13" style="209" bestFit="1" customWidth="1"/>
    <col min="9" max="10" width="9.109375" style="209"/>
    <col min="11" max="11" width="13.44140625" style="209" bestFit="1" customWidth="1"/>
    <col min="12" max="16384" width="9.109375" style="209"/>
  </cols>
  <sheetData>
    <row r="1" spans="1:8">
      <c r="A1" s="219">
        <f>+NOMBRE</f>
        <v>0</v>
      </c>
      <c r="B1" s="219"/>
      <c r="C1" s="207"/>
      <c r="D1" s="207"/>
      <c r="E1" s="207"/>
      <c r="F1" s="208"/>
    </row>
    <row r="2" spans="1:8">
      <c r="A2" s="219" t="s">
        <v>243</v>
      </c>
      <c r="B2" s="219"/>
      <c r="C2" s="207"/>
      <c r="D2" s="207"/>
      <c r="E2" s="207"/>
      <c r="F2" s="208"/>
    </row>
    <row r="3" spans="1:8">
      <c r="A3" s="310" t="s">
        <v>244</v>
      </c>
      <c r="B3" s="310"/>
      <c r="C3" s="310">
        <f>+AÑO_FISCAL</f>
        <v>2024</v>
      </c>
      <c r="D3" s="207"/>
      <c r="E3" s="207"/>
      <c r="F3" s="208"/>
    </row>
    <row r="4" spans="1:8" ht="20.100000000000001" customHeight="1">
      <c r="A4" s="207"/>
      <c r="B4" s="207"/>
      <c r="C4" s="207"/>
      <c r="D4" s="207"/>
      <c r="E4" s="207"/>
      <c r="F4" s="208"/>
    </row>
    <row r="5" spans="1:8" ht="15" customHeight="1">
      <c r="A5" s="207"/>
      <c r="B5" s="207"/>
      <c r="C5" s="207"/>
      <c r="D5" s="207"/>
      <c r="E5" s="207"/>
      <c r="F5" s="208"/>
    </row>
    <row r="6" spans="1:8" ht="15" customHeight="1">
      <c r="A6" s="210" t="s">
        <v>245</v>
      </c>
      <c r="B6" s="210"/>
      <c r="C6" s="210"/>
      <c r="D6" s="210" t="s">
        <v>246</v>
      </c>
      <c r="E6" s="210" t="s">
        <v>247</v>
      </c>
      <c r="F6" s="210" t="s">
        <v>248</v>
      </c>
    </row>
    <row r="7" spans="1:8" ht="15" customHeight="1">
      <c r="A7" s="207" t="s">
        <v>249</v>
      </c>
      <c r="B7" s="207"/>
      <c r="C7" s="207"/>
      <c r="D7" s="370">
        <f>+'Salarios DGII'!D19</f>
        <v>0</v>
      </c>
      <c r="E7" s="471">
        <f>+'Salarios DGII'!F19</f>
        <v>0</v>
      </c>
      <c r="F7" s="370">
        <f>+D7-E7</f>
        <v>0</v>
      </c>
    </row>
    <row r="8" spans="1:8" ht="15" customHeight="1">
      <c r="A8" s="207" t="s">
        <v>250</v>
      </c>
      <c r="B8" s="207"/>
      <c r="C8" s="207"/>
      <c r="D8" s="371">
        <f>+'Salarios DGII'!D22</f>
        <v>0</v>
      </c>
      <c r="E8" s="370"/>
      <c r="F8" s="370">
        <f>+D8</f>
        <v>0</v>
      </c>
    </row>
    <row r="9" spans="1:8" ht="15" customHeight="1">
      <c r="A9" s="207" t="s">
        <v>251</v>
      </c>
      <c r="B9" s="207"/>
      <c r="C9" s="207"/>
      <c r="D9" s="371">
        <f>+'Salarios DGII'!D21</f>
        <v>0</v>
      </c>
      <c r="E9" s="370"/>
      <c r="F9" s="370"/>
    </row>
    <row r="10" spans="1:8" ht="15" customHeight="1">
      <c r="A10" s="207" t="s">
        <v>252</v>
      </c>
      <c r="B10" s="207"/>
      <c r="C10" s="207"/>
      <c r="D10" s="371"/>
      <c r="E10" s="370"/>
      <c r="F10" s="370">
        <f t="shared" ref="F10:F13" si="0">+D10</f>
        <v>0</v>
      </c>
    </row>
    <row r="11" spans="1:8" ht="15" customHeight="1">
      <c r="A11" s="207" t="s">
        <v>253</v>
      </c>
      <c r="B11" s="207"/>
      <c r="C11" s="207"/>
      <c r="D11" s="370">
        <f>+'Ingresos presentados'!B16</f>
        <v>0</v>
      </c>
      <c r="E11" s="370">
        <f>+E62</f>
        <v>0</v>
      </c>
      <c r="F11" s="370">
        <f>+D11-E11</f>
        <v>0</v>
      </c>
      <c r="G11" s="218"/>
    </row>
    <row r="12" spans="1:8" ht="15" customHeight="1">
      <c r="A12" s="207" t="s">
        <v>254</v>
      </c>
      <c r="B12" s="207"/>
      <c r="C12" s="207"/>
      <c r="D12" s="370">
        <f>+Acciones!M13</f>
        <v>0</v>
      </c>
      <c r="E12" s="370"/>
      <c r="F12" s="370">
        <f t="shared" si="0"/>
        <v>0</v>
      </c>
    </row>
    <row r="13" spans="1:8" ht="15" customHeight="1">
      <c r="A13" s="207" t="s">
        <v>255</v>
      </c>
      <c r="B13" s="207"/>
      <c r="C13" s="207"/>
      <c r="D13" s="370">
        <f>+Efectivo!F25+Efectivo!F34</f>
        <v>0</v>
      </c>
      <c r="E13" s="370"/>
      <c r="F13" s="370">
        <f t="shared" si="0"/>
        <v>0</v>
      </c>
    </row>
    <row r="14" spans="1:8" ht="15" customHeight="1">
      <c r="A14" s="207" t="s">
        <v>256</v>
      </c>
      <c r="B14" s="207"/>
      <c r="C14" s="207"/>
      <c r="D14" s="470">
        <f>+'Salarios DGII'!G19</f>
        <v>0</v>
      </c>
      <c r="E14" s="470"/>
      <c r="F14" s="470">
        <f>+'Salarios DGII'!D24</f>
        <v>0</v>
      </c>
    </row>
    <row r="15" spans="1:8" ht="15" customHeight="1">
      <c r="A15" s="207"/>
      <c r="B15" s="207"/>
      <c r="C15" s="207"/>
      <c r="D15" s="477">
        <f>SUM(D7:D14)</f>
        <v>0</v>
      </c>
      <c r="E15" s="477">
        <f>SUM(E7:E14)</f>
        <v>0</v>
      </c>
      <c r="F15" s="477">
        <f>SUM(F7:F14)</f>
        <v>0</v>
      </c>
      <c r="H15" s="218"/>
    </row>
    <row r="16" spans="1:8" ht="15" customHeight="1">
      <c r="A16" s="207"/>
      <c r="B16" s="207"/>
      <c r="C16" s="207"/>
      <c r="D16" s="370"/>
      <c r="E16" s="370"/>
      <c r="F16" s="370"/>
      <c r="H16" s="218"/>
    </row>
    <row r="17" spans="1:8" ht="15" customHeight="1">
      <c r="A17" s="207"/>
      <c r="B17" s="207"/>
      <c r="C17" s="207"/>
      <c r="D17" s="370"/>
      <c r="E17" s="370"/>
      <c r="F17" s="370">
        <f>+F15-'IR-1'!V19-'IR-1'!V20</f>
        <v>0</v>
      </c>
      <c r="H17" s="218"/>
    </row>
    <row r="18" spans="1:8" ht="15" customHeight="1">
      <c r="A18" s="207"/>
      <c r="B18" s="207"/>
      <c r="C18" s="207"/>
      <c r="D18" s="370"/>
      <c r="E18" s="370"/>
      <c r="F18" s="370"/>
      <c r="H18" s="218"/>
    </row>
    <row r="19" spans="1:8" ht="15" customHeight="1">
      <c r="A19" s="207"/>
      <c r="B19" s="207"/>
      <c r="C19" s="207"/>
      <c r="D19" s="370"/>
      <c r="E19" s="370"/>
      <c r="F19" s="370"/>
    </row>
    <row r="20" spans="1:8" ht="15" customHeight="1">
      <c r="A20" s="213" t="s">
        <v>218</v>
      </c>
      <c r="B20" s="574"/>
      <c r="C20" s="207"/>
      <c r="D20" s="212"/>
      <c r="E20" s="560">
        <v>0.02</v>
      </c>
      <c r="F20" s="211"/>
    </row>
    <row r="21" spans="1:8" ht="15" customHeight="1">
      <c r="A21" s="207" t="s">
        <v>257</v>
      </c>
      <c r="B21" s="207"/>
      <c r="C21" s="207"/>
      <c r="D21" s="578"/>
      <c r="E21" s="214">
        <f>D21*0.1</f>
        <v>0</v>
      </c>
      <c r="F21" s="211"/>
    </row>
    <row r="22" spans="1:8" ht="15" customHeight="1">
      <c r="A22" s="595" t="s">
        <v>258</v>
      </c>
      <c r="B22" s="595" t="s">
        <v>259</v>
      </c>
      <c r="C22" s="595" t="s">
        <v>12</v>
      </c>
      <c r="D22" s="595" t="s">
        <v>260</v>
      </c>
      <c r="E22" s="595" t="s">
        <v>261</v>
      </c>
      <c r="F22" s="579">
        <v>0.18</v>
      </c>
    </row>
    <row r="23" spans="1:8" ht="15" customHeight="1">
      <c r="A23" s="573"/>
      <c r="B23" s="573"/>
      <c r="C23" s="573"/>
      <c r="D23" s="576"/>
      <c r="E23" s="370"/>
      <c r="F23" s="212">
        <f>+D23*18%</f>
        <v>0</v>
      </c>
    </row>
    <row r="24" spans="1:8" ht="15" customHeight="1">
      <c r="A24" s="553"/>
      <c r="B24" s="553"/>
      <c r="C24" s="553"/>
      <c r="D24" s="554"/>
      <c r="E24" s="370"/>
      <c r="F24" s="211">
        <f>+D24*18%</f>
        <v>0</v>
      </c>
    </row>
    <row r="25" spans="1:8" ht="15" customHeight="1">
      <c r="A25" s="573"/>
      <c r="B25" s="573"/>
      <c r="C25" s="573"/>
      <c r="D25" s="576"/>
      <c r="E25" s="370"/>
      <c r="F25" s="211">
        <f>+D25*18%</f>
        <v>0</v>
      </c>
      <c r="G25" s="216"/>
      <c r="H25" s="218"/>
    </row>
    <row r="26" spans="1:8" ht="15" customHeight="1">
      <c r="A26" s="573"/>
      <c r="B26" s="573"/>
      <c r="C26" s="573"/>
      <c r="D26" s="576"/>
      <c r="E26" s="370"/>
      <c r="F26" s="211"/>
      <c r="G26" s="216"/>
    </row>
    <row r="27" spans="1:8" ht="21" customHeight="1">
      <c r="A27" s="553"/>
      <c r="B27" s="553"/>
      <c r="C27" s="553"/>
      <c r="D27" s="554"/>
      <c r="E27" s="370"/>
      <c r="F27" s="211"/>
      <c r="G27" s="216"/>
    </row>
    <row r="28" spans="1:8" ht="15" customHeight="1">
      <c r="A28" s="553"/>
      <c r="B28" s="553"/>
      <c r="C28" s="553"/>
      <c r="D28" s="554"/>
      <c r="E28" s="370"/>
      <c r="F28" s="212">
        <f>+D28*18%</f>
        <v>0</v>
      </c>
    </row>
    <row r="29" spans="1:8" ht="15" customHeight="1">
      <c r="A29" s="553"/>
      <c r="B29" s="553"/>
      <c r="C29" s="553"/>
      <c r="D29" s="583"/>
      <c r="E29" s="370"/>
      <c r="F29" s="211">
        <f>+D29*18%</f>
        <v>0</v>
      </c>
    </row>
    <row r="30" spans="1:8" ht="15" customHeight="1">
      <c r="A30" s="553"/>
      <c r="B30" s="553"/>
      <c r="C30" s="553"/>
      <c r="D30" s="583"/>
      <c r="E30" s="370"/>
      <c r="F30" s="211">
        <f>+D30*18%</f>
        <v>0</v>
      </c>
    </row>
    <row r="31" spans="1:8" ht="15" customHeight="1">
      <c r="A31" s="553"/>
      <c r="B31" s="553"/>
      <c r="C31" s="553"/>
      <c r="D31" s="583"/>
      <c r="E31" s="370"/>
      <c r="F31" s="211">
        <f>+D31*18%</f>
        <v>0</v>
      </c>
    </row>
    <row r="32" spans="1:8" ht="15" customHeight="1">
      <c r="A32" s="553"/>
      <c r="B32" s="553"/>
      <c r="C32" s="584"/>
      <c r="D32" s="583"/>
      <c r="E32" s="370"/>
      <c r="F32" s="211"/>
    </row>
    <row r="33" spans="1:6" ht="15" customHeight="1">
      <c r="A33" s="553"/>
      <c r="B33" s="553"/>
      <c r="C33" s="553"/>
      <c r="D33" s="583"/>
      <c r="E33" s="370"/>
      <c r="F33" s="211">
        <f t="shared" ref="F33:F40" si="1">+D33*18%</f>
        <v>0</v>
      </c>
    </row>
    <row r="34" spans="1:6" ht="15" customHeight="1">
      <c r="A34" s="553"/>
      <c r="B34" s="553"/>
      <c r="C34" s="553"/>
      <c r="D34" s="583"/>
      <c r="E34" s="370"/>
      <c r="F34" s="211">
        <f t="shared" si="1"/>
        <v>0</v>
      </c>
    </row>
    <row r="35" spans="1:6" ht="15" customHeight="1">
      <c r="A35" s="553"/>
      <c r="B35" s="553"/>
      <c r="C35" s="553"/>
      <c r="D35" s="583"/>
      <c r="E35" s="370"/>
      <c r="F35" s="211">
        <f t="shared" si="1"/>
        <v>0</v>
      </c>
    </row>
    <row r="36" spans="1:6" ht="15" customHeight="1">
      <c r="A36" s="553"/>
      <c r="B36" s="553"/>
      <c r="C36" s="553"/>
      <c r="D36" s="583"/>
      <c r="E36" s="370"/>
      <c r="F36" s="211">
        <f t="shared" si="1"/>
        <v>0</v>
      </c>
    </row>
    <row r="37" spans="1:6" ht="15" customHeight="1">
      <c r="A37" s="553"/>
      <c r="B37" s="553"/>
      <c r="C37" s="553"/>
      <c r="D37" s="583"/>
      <c r="E37" s="370"/>
      <c r="F37" s="211">
        <f t="shared" si="1"/>
        <v>0</v>
      </c>
    </row>
    <row r="38" spans="1:6" ht="15" customHeight="1">
      <c r="A38" s="553"/>
      <c r="B38" s="553"/>
      <c r="C38" s="553"/>
      <c r="D38" s="583"/>
      <c r="E38" s="370"/>
      <c r="F38" s="211">
        <f t="shared" si="1"/>
        <v>0</v>
      </c>
    </row>
    <row r="39" spans="1:6" ht="15" customHeight="1">
      <c r="A39" s="553"/>
      <c r="B39" s="553"/>
      <c r="C39" s="553"/>
      <c r="D39" s="583"/>
      <c r="E39" s="370"/>
      <c r="F39" s="211">
        <f t="shared" si="1"/>
        <v>0</v>
      </c>
    </row>
    <row r="40" spans="1:6" ht="15" customHeight="1">
      <c r="A40" s="553"/>
      <c r="B40" s="553"/>
      <c r="C40" s="553"/>
      <c r="D40" s="583"/>
      <c r="E40" s="370"/>
      <c r="F40" s="211">
        <f t="shared" si="1"/>
        <v>0</v>
      </c>
    </row>
    <row r="41" spans="1:6" ht="15" customHeight="1">
      <c r="A41" s="553"/>
      <c r="B41" s="553"/>
      <c r="C41" s="584"/>
      <c r="D41" s="583"/>
      <c r="E41" s="370"/>
      <c r="F41" s="211"/>
    </row>
    <row r="42" spans="1:6" ht="15" customHeight="1">
      <c r="A42" s="553"/>
      <c r="B42" s="553"/>
      <c r="C42" s="584"/>
      <c r="D42" s="583"/>
      <c r="E42" s="370"/>
      <c r="F42" s="211"/>
    </row>
    <row r="43" spans="1:6" ht="15" customHeight="1">
      <c r="A43" s="553"/>
      <c r="B43" s="553"/>
      <c r="C43" s="553"/>
      <c r="D43" s="583"/>
      <c r="E43" s="370"/>
      <c r="F43" s="211">
        <f>+D43*18%</f>
        <v>0</v>
      </c>
    </row>
    <row r="44" spans="1:6" ht="15" customHeight="1">
      <c r="A44" s="553"/>
      <c r="B44" s="553"/>
      <c r="C44" s="553"/>
      <c r="D44" s="583"/>
      <c r="E44" s="370"/>
      <c r="F44" s="211">
        <f>+D44*18%</f>
        <v>0</v>
      </c>
    </row>
    <row r="45" spans="1:6" ht="15" customHeight="1">
      <c r="A45" s="553"/>
      <c r="B45" s="553"/>
      <c r="C45" s="553"/>
      <c r="D45" s="583"/>
      <c r="E45" s="370"/>
      <c r="F45" s="211">
        <f>+D45*18%</f>
        <v>0</v>
      </c>
    </row>
    <row r="46" spans="1:6" ht="15" customHeight="1">
      <c r="A46" s="553"/>
      <c r="B46" s="553"/>
      <c r="C46" s="553"/>
      <c r="D46" s="583"/>
      <c r="E46" s="370"/>
      <c r="F46" s="211">
        <f>+D46*18%</f>
        <v>0</v>
      </c>
    </row>
    <row r="47" spans="1:6" ht="15" customHeight="1">
      <c r="A47" s="553"/>
      <c r="B47" s="553"/>
      <c r="C47" s="584"/>
      <c r="D47" s="583"/>
      <c r="E47" s="370"/>
      <c r="F47" s="211"/>
    </row>
    <row r="48" spans="1:6" ht="15" customHeight="1">
      <c r="A48" s="553"/>
      <c r="B48" s="553"/>
      <c r="C48" s="553"/>
      <c r="D48" s="583"/>
      <c r="E48" s="370"/>
      <c r="F48" s="211">
        <f>+D48*18%</f>
        <v>0</v>
      </c>
    </row>
    <row r="49" spans="1:11" ht="15" customHeight="1">
      <c r="A49" s="553"/>
      <c r="B49" s="553"/>
      <c r="C49" s="553"/>
      <c r="D49" s="583"/>
      <c r="E49" s="370"/>
      <c r="F49" s="211">
        <f>+D49*18%</f>
        <v>0</v>
      </c>
    </row>
    <row r="50" spans="1:11" ht="15" customHeight="1">
      <c r="A50" s="553"/>
      <c r="B50" s="553"/>
      <c r="C50" s="553"/>
      <c r="D50" s="583"/>
      <c r="E50" s="370"/>
      <c r="F50" s="211">
        <f>+D50*18%</f>
        <v>0</v>
      </c>
    </row>
    <row r="51" spans="1:11" ht="15" customHeight="1">
      <c r="A51" s="553"/>
      <c r="B51" s="553"/>
      <c r="C51" s="584"/>
      <c r="D51" s="583"/>
      <c r="E51" s="370"/>
      <c r="F51" s="211"/>
    </row>
    <row r="52" spans="1:11" ht="15" customHeight="1">
      <c r="A52" s="553"/>
      <c r="B52" s="553"/>
      <c r="C52" s="553"/>
      <c r="D52" s="583"/>
      <c r="E52" s="370"/>
      <c r="F52" s="211">
        <f t="shared" ref="F52:F61" si="2">+D52*18%</f>
        <v>0</v>
      </c>
    </row>
    <row r="53" spans="1:11" ht="15" customHeight="1">
      <c r="A53" s="553"/>
      <c r="B53" s="553"/>
      <c r="C53" s="553"/>
      <c r="D53" s="583"/>
      <c r="E53" s="370"/>
      <c r="F53" s="211">
        <f t="shared" si="2"/>
        <v>0</v>
      </c>
    </row>
    <row r="54" spans="1:11" ht="15" customHeight="1">
      <c r="A54" s="553"/>
      <c r="B54" s="553"/>
      <c r="C54" s="553"/>
      <c r="D54" s="583"/>
      <c r="E54" s="370"/>
      <c r="F54" s="211">
        <f t="shared" si="2"/>
        <v>0</v>
      </c>
    </row>
    <row r="55" spans="1:11" ht="15" customHeight="1">
      <c r="A55" s="553"/>
      <c r="B55" s="553"/>
      <c r="C55" s="553"/>
      <c r="D55" s="583"/>
      <c r="E55" s="370"/>
      <c r="F55" s="211">
        <f t="shared" si="2"/>
        <v>0</v>
      </c>
    </row>
    <row r="56" spans="1:11" ht="15" customHeight="1">
      <c r="A56" s="553"/>
      <c r="B56" s="553"/>
      <c r="C56" s="553"/>
      <c r="D56" s="583"/>
      <c r="E56" s="370"/>
      <c r="F56" s="211">
        <f t="shared" si="2"/>
        <v>0</v>
      </c>
      <c r="G56" s="215"/>
    </row>
    <row r="57" spans="1:11" ht="15" customHeight="1">
      <c r="A57" s="553"/>
      <c r="B57" s="553"/>
      <c r="C57" s="553"/>
      <c r="D57" s="583"/>
      <c r="E57" s="370"/>
      <c r="F57" s="211">
        <f t="shared" si="2"/>
        <v>0</v>
      </c>
      <c r="G57" s="215"/>
    </row>
    <row r="58" spans="1:11" ht="15" customHeight="1">
      <c r="A58" s="553"/>
      <c r="B58" s="553"/>
      <c r="C58" s="553"/>
      <c r="D58" s="583"/>
      <c r="E58" s="370"/>
      <c r="F58" s="211">
        <f t="shared" si="2"/>
        <v>0</v>
      </c>
      <c r="G58" s="215"/>
      <c r="K58" s="218"/>
    </row>
    <row r="59" spans="1:11" ht="15" customHeight="1">
      <c r="A59" s="553"/>
      <c r="B59" s="553"/>
      <c r="C59" s="553"/>
      <c r="D59" s="583"/>
      <c r="E59" s="370"/>
      <c r="F59" s="211">
        <f t="shared" si="2"/>
        <v>0</v>
      </c>
      <c r="G59" s="215"/>
    </row>
    <row r="60" spans="1:11" ht="14.4">
      <c r="A60" s="553"/>
      <c r="B60" s="553"/>
      <c r="C60" s="553"/>
      <c r="D60" s="583"/>
      <c r="E60" s="370"/>
      <c r="F60" s="211">
        <f t="shared" si="2"/>
        <v>0</v>
      </c>
    </row>
    <row r="61" spans="1:11" ht="15" thickBot="1">
      <c r="A61" s="553"/>
      <c r="B61" s="553"/>
      <c r="C61" s="553"/>
      <c r="D61" s="583"/>
      <c r="E61" s="370"/>
      <c r="F61" s="211">
        <f t="shared" si="2"/>
        <v>0</v>
      </c>
    </row>
    <row r="62" spans="1:11">
      <c r="A62" s="207"/>
      <c r="B62" s="207"/>
      <c r="C62" s="313"/>
      <c r="D62" s="314">
        <f>SUM(D23:D61)</f>
        <v>0</v>
      </c>
      <c r="E62" s="314">
        <f>SUM(E23:E49)</f>
        <v>0</v>
      </c>
      <c r="F62" s="314">
        <f>SUM(F25:F61)</f>
        <v>0</v>
      </c>
    </row>
    <row r="63" spans="1:11">
      <c r="A63" s="315"/>
      <c r="B63" s="575"/>
      <c r="C63" s="311"/>
      <c r="D63" s="311"/>
      <c r="E63" s="316"/>
      <c r="F63" s="208"/>
    </row>
    <row r="64" spans="1:11">
      <c r="A64" s="317"/>
      <c r="B64" s="207"/>
      <c r="C64" s="217"/>
      <c r="D64" s="311"/>
      <c r="E64" s="316"/>
      <c r="F64" s="208"/>
    </row>
    <row r="65" spans="1:6">
      <c r="A65" s="317"/>
      <c r="B65" s="207"/>
      <c r="C65" s="217"/>
      <c r="D65" s="311">
        <f>+D62-D15</f>
        <v>0</v>
      </c>
      <c r="E65" s="316"/>
      <c r="F65" s="217"/>
    </row>
    <row r="66" spans="1:6">
      <c r="A66" s="318"/>
      <c r="B66" s="215"/>
      <c r="C66" s="215"/>
      <c r="D66" s="475"/>
      <c r="E66" s="319">
        <f>SUM(E62:E65)</f>
        <v>0</v>
      </c>
    </row>
    <row r="67" spans="1:6">
      <c r="A67" s="318"/>
      <c r="B67" s="215"/>
      <c r="C67" s="215"/>
      <c r="D67" s="475"/>
      <c r="E67" s="320"/>
    </row>
    <row r="68" spans="1:6" ht="13.8" thickBot="1">
      <c r="A68" s="321"/>
      <c r="B68" s="322"/>
      <c r="C68" s="322"/>
      <c r="D68" s="476"/>
      <c r="E68" s="323"/>
    </row>
    <row r="69" spans="1:6">
      <c r="D69" s="473"/>
      <c r="E69" s="312"/>
    </row>
    <row r="70" spans="1:6">
      <c r="D70" s="473"/>
      <c r="E70" s="473"/>
    </row>
  </sheetData>
  <sortState xmlns:xlrd2="http://schemas.microsoft.com/office/spreadsheetml/2017/richdata2" ref="A55:E55">
    <sortCondition ref="C55"/>
  </sortState>
  <phoneticPr fontId="117" type="noConversion"/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E280A7-AC6B-4485-B293-48AB6190341F}">
  <dimension ref="A1:L7"/>
  <sheetViews>
    <sheetView workbookViewId="0">
      <selection activeCell="A2" sqref="A2:K7"/>
    </sheetView>
  </sheetViews>
  <sheetFormatPr defaultColWidth="11.44140625" defaultRowHeight="14.4"/>
  <cols>
    <col min="1" max="1" width="22.109375" customWidth="1"/>
    <col min="2" max="2" width="26.6640625" customWidth="1"/>
    <col min="3" max="3" width="18.88671875" customWidth="1"/>
    <col min="4" max="4" width="18.33203125" customWidth="1"/>
    <col min="5" max="5" width="20.6640625" customWidth="1"/>
    <col min="6" max="6" width="22.6640625" customWidth="1"/>
    <col min="7" max="7" width="26.6640625" customWidth="1"/>
    <col min="8" max="8" width="20.44140625" customWidth="1"/>
    <col min="9" max="11" width="26.6640625" customWidth="1"/>
  </cols>
  <sheetData>
    <row r="1" spans="1:12">
      <c r="A1" s="587" t="s">
        <v>262</v>
      </c>
      <c r="B1" s="588" t="s">
        <v>263</v>
      </c>
      <c r="C1" s="588" t="s">
        <v>264</v>
      </c>
      <c r="D1" s="588" t="s">
        <v>265</v>
      </c>
      <c r="E1" s="588" t="s">
        <v>266</v>
      </c>
      <c r="F1" s="588" t="s">
        <v>267</v>
      </c>
      <c r="G1" s="588" t="s">
        <v>268</v>
      </c>
      <c r="H1" s="588" t="s">
        <v>269</v>
      </c>
      <c r="I1" s="588" t="s">
        <v>270</v>
      </c>
      <c r="J1" s="588" t="s">
        <v>271</v>
      </c>
      <c r="K1" s="589" t="s">
        <v>272</v>
      </c>
      <c r="L1" s="585"/>
    </row>
    <row r="2" spans="1:12">
      <c r="A2" s="596"/>
      <c r="B2" s="553"/>
      <c r="C2" s="553"/>
      <c r="D2" s="553"/>
      <c r="E2" s="553"/>
      <c r="F2" s="553"/>
      <c r="G2" s="553"/>
      <c r="H2" s="553"/>
      <c r="I2" s="554"/>
      <c r="J2" s="554"/>
      <c r="K2" s="592"/>
    </row>
    <row r="3" spans="1:12">
      <c r="A3" s="586"/>
      <c r="B3" s="553"/>
      <c r="C3" s="553"/>
      <c r="D3" s="553"/>
      <c r="E3" s="553"/>
      <c r="F3" s="553"/>
      <c r="G3" s="553"/>
      <c r="H3" s="553"/>
      <c r="I3" s="554"/>
      <c r="J3" s="554"/>
      <c r="K3" s="592"/>
    </row>
    <row r="4" spans="1:12">
      <c r="A4" s="586"/>
      <c r="B4" s="553"/>
      <c r="C4" s="553"/>
      <c r="D4" s="553"/>
      <c r="E4" s="553"/>
      <c r="F4" s="553"/>
      <c r="G4" s="553"/>
      <c r="H4" s="553"/>
      <c r="I4" s="554"/>
      <c r="J4" s="554"/>
      <c r="K4" s="592"/>
    </row>
    <row r="5" spans="1:12">
      <c r="A5" s="586"/>
      <c r="B5" s="553"/>
      <c r="C5" s="553"/>
      <c r="D5" s="553"/>
      <c r="E5" s="553"/>
      <c r="F5" s="553"/>
      <c r="G5" s="553"/>
      <c r="H5" s="553"/>
      <c r="I5" s="554"/>
      <c r="J5" s="554"/>
      <c r="K5" s="592"/>
    </row>
    <row r="6" spans="1:12">
      <c r="A6" s="586"/>
      <c r="B6" s="553"/>
      <c r="C6" s="553"/>
      <c r="D6" s="553"/>
      <c r="E6" s="553"/>
      <c r="F6" s="553"/>
      <c r="G6" s="553"/>
      <c r="H6" s="553"/>
      <c r="I6" s="554"/>
      <c r="J6" s="554"/>
      <c r="K6" s="592"/>
    </row>
    <row r="7" spans="1:12">
      <c r="A7" s="590"/>
      <c r="B7" s="591"/>
      <c r="C7" s="591"/>
      <c r="D7" s="591"/>
      <c r="E7" s="591"/>
      <c r="F7" s="591"/>
      <c r="G7" s="591"/>
      <c r="H7" s="591"/>
      <c r="I7" s="593"/>
      <c r="J7" s="593"/>
      <c r="K7" s="594"/>
    </row>
  </sheetData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E281AE-9E91-4E19-B01F-7B1567CD39A4}">
  <dimension ref="A2:F20"/>
  <sheetViews>
    <sheetView workbookViewId="0">
      <selection activeCell="B4" sqref="B4:B8"/>
    </sheetView>
  </sheetViews>
  <sheetFormatPr defaultColWidth="11.44140625" defaultRowHeight="14.4"/>
  <cols>
    <col min="1" max="1" width="21.6640625" customWidth="1"/>
    <col min="2" max="2" width="16.88671875" customWidth="1"/>
    <col min="3" max="3" width="13.5546875" customWidth="1"/>
  </cols>
  <sheetData>
    <row r="2" spans="1:6" ht="18">
      <c r="A2" s="822" t="s">
        <v>273</v>
      </c>
      <c r="B2" s="822"/>
      <c r="C2" s="822"/>
      <c r="D2" s="822"/>
      <c r="E2" s="822"/>
      <c r="F2" s="822"/>
    </row>
    <row r="3" spans="1:6">
      <c r="B3" s="186" t="s">
        <v>245</v>
      </c>
      <c r="C3" s="186" t="s">
        <v>247</v>
      </c>
    </row>
    <row r="4" spans="1:6">
      <c r="A4" s="559" t="s">
        <v>274</v>
      </c>
      <c r="B4" s="486"/>
    </row>
    <row r="5" spans="1:6">
      <c r="A5" s="559" t="s">
        <v>275</v>
      </c>
      <c r="B5" s="486"/>
      <c r="C5" s="486"/>
      <c r="D5" s="486"/>
    </row>
    <row r="6" spans="1:6">
      <c r="A6" s="559" t="s">
        <v>276</v>
      </c>
      <c r="B6" s="486"/>
      <c r="C6" s="486"/>
      <c r="D6" s="486"/>
    </row>
    <row r="7" spans="1:6">
      <c r="A7" s="559" t="s">
        <v>277</v>
      </c>
      <c r="B7" s="486"/>
      <c r="C7" s="486"/>
      <c r="D7" s="486"/>
    </row>
    <row r="8" spans="1:6">
      <c r="A8" s="559" t="s">
        <v>278</v>
      </c>
      <c r="B8" s="486"/>
      <c r="C8" s="486"/>
      <c r="D8" s="486"/>
    </row>
    <row r="9" spans="1:6">
      <c r="A9" s="559" t="s">
        <v>279</v>
      </c>
      <c r="B9" s="486"/>
      <c r="C9" s="486"/>
      <c r="D9" s="486"/>
    </row>
    <row r="10" spans="1:6">
      <c r="A10" s="559" t="s">
        <v>280</v>
      </c>
      <c r="B10" s="486"/>
      <c r="C10" s="486"/>
      <c r="D10" s="486"/>
    </row>
    <row r="11" spans="1:6">
      <c r="A11" s="559" t="s">
        <v>281</v>
      </c>
      <c r="B11" s="486"/>
      <c r="C11" s="486"/>
      <c r="D11" s="486"/>
    </row>
    <row r="12" spans="1:6">
      <c r="A12" s="559" t="s">
        <v>282</v>
      </c>
      <c r="B12" s="486"/>
      <c r="C12" s="486"/>
      <c r="D12" s="486"/>
    </row>
    <row r="13" spans="1:6">
      <c r="A13" s="559" t="s">
        <v>283</v>
      </c>
      <c r="B13" s="486"/>
      <c r="C13" s="486"/>
      <c r="D13" s="486"/>
    </row>
    <row r="14" spans="1:6">
      <c r="A14" s="559" t="s">
        <v>284</v>
      </c>
      <c r="B14" s="486"/>
      <c r="C14" s="486"/>
      <c r="D14" s="486"/>
    </row>
    <row r="15" spans="1:6" ht="15" thickBot="1">
      <c r="A15" s="559" t="s">
        <v>285</v>
      </c>
      <c r="B15" s="486"/>
      <c r="C15" s="486"/>
      <c r="D15" s="486"/>
    </row>
    <row r="16" spans="1:6" ht="15" thickBot="1">
      <c r="A16" s="559" t="s">
        <v>286</v>
      </c>
      <c r="B16" s="565">
        <f>SUM(B4:B15)</f>
        <v>0</v>
      </c>
      <c r="C16" s="565">
        <f>SUM(C4:C15)</f>
        <v>0</v>
      </c>
    </row>
    <row r="18" spans="1:3">
      <c r="A18" s="577" t="s">
        <v>287</v>
      </c>
      <c r="B18" s="509">
        <f>+'Ingresos terceros'!D62</f>
        <v>0</v>
      </c>
      <c r="C18" s="509">
        <f>+C16-'Ingresos terceros'!E62</f>
        <v>0</v>
      </c>
    </row>
    <row r="20" spans="1:3">
      <c r="B20" s="56">
        <f>+B16-B18</f>
        <v>0</v>
      </c>
    </row>
  </sheetData>
  <mergeCells count="1">
    <mergeCell ref="A2:F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D1057F-96F2-4981-9317-D84D71D715C2}">
  <dimension ref="A2:O83"/>
  <sheetViews>
    <sheetView workbookViewId="0">
      <selection activeCell="B4" sqref="B4:B8"/>
    </sheetView>
  </sheetViews>
  <sheetFormatPr defaultColWidth="11.44140625" defaultRowHeight="14.4"/>
  <cols>
    <col min="1" max="1" width="12.5546875" customWidth="1"/>
  </cols>
  <sheetData>
    <row r="2" spans="1:15" ht="18">
      <c r="A2" s="822" t="s">
        <v>288</v>
      </c>
      <c r="B2" s="822"/>
      <c r="C2" s="822"/>
      <c r="D2" s="822"/>
      <c r="E2" s="822"/>
      <c r="F2" s="822"/>
    </row>
    <row r="4" spans="1:15">
      <c r="A4" s="559" t="s">
        <v>274</v>
      </c>
      <c r="B4" s="486"/>
    </row>
    <row r="5" spans="1:15">
      <c r="A5" s="559" t="s">
        <v>275</v>
      </c>
      <c r="B5" s="486"/>
      <c r="G5" s="510">
        <v>202401</v>
      </c>
      <c r="O5" s="510">
        <v>202402</v>
      </c>
    </row>
    <row r="6" spans="1:15">
      <c r="A6" s="559" t="s">
        <v>276</v>
      </c>
      <c r="B6" s="486"/>
    </row>
    <row r="7" spans="1:15">
      <c r="A7" s="559" t="s">
        <v>277</v>
      </c>
      <c r="B7" s="486"/>
    </row>
    <row r="8" spans="1:15">
      <c r="A8" s="559" t="s">
        <v>278</v>
      </c>
      <c r="B8" s="486"/>
    </row>
    <row r="9" spans="1:15">
      <c r="A9" s="559" t="s">
        <v>279</v>
      </c>
      <c r="B9" s="486">
        <v>0</v>
      </c>
    </row>
    <row r="10" spans="1:15">
      <c r="A10" s="559" t="s">
        <v>280</v>
      </c>
      <c r="B10" s="486">
        <v>0</v>
      </c>
    </row>
    <row r="11" spans="1:15">
      <c r="A11" s="559" t="s">
        <v>281</v>
      </c>
      <c r="B11" s="486">
        <v>0</v>
      </c>
    </row>
    <row r="12" spans="1:15">
      <c r="A12" s="559" t="s">
        <v>282</v>
      </c>
      <c r="B12" s="486">
        <v>0</v>
      </c>
    </row>
    <row r="13" spans="1:15">
      <c r="A13" s="559" t="s">
        <v>283</v>
      </c>
      <c r="B13" s="486">
        <v>0</v>
      </c>
    </row>
    <row r="14" spans="1:15">
      <c r="A14" s="559" t="s">
        <v>284</v>
      </c>
      <c r="B14" s="486">
        <v>0</v>
      </c>
    </row>
    <row r="15" spans="1:15" ht="15" thickBot="1">
      <c r="A15" s="559" t="s">
        <v>285</v>
      </c>
      <c r="B15" s="486">
        <v>0</v>
      </c>
    </row>
    <row r="16" spans="1:15" ht="15" thickBot="1">
      <c r="A16" s="559" t="s">
        <v>286</v>
      </c>
      <c r="B16" s="565">
        <f>SUM(B4:B15)</f>
        <v>0</v>
      </c>
    </row>
    <row r="17" spans="1:15">
      <c r="A17" s="186"/>
    </row>
    <row r="18" spans="1:15">
      <c r="A18" s="186"/>
    </row>
    <row r="19" spans="1:15">
      <c r="A19" s="186"/>
    </row>
    <row r="20" spans="1:15">
      <c r="A20" s="186"/>
    </row>
    <row r="21" spans="1:15">
      <c r="A21" s="186"/>
    </row>
    <row r="22" spans="1:15">
      <c r="A22" s="186"/>
    </row>
    <row r="32" spans="1:15">
      <c r="G32" s="510">
        <v>202403</v>
      </c>
      <c r="O32" s="510">
        <v>202404</v>
      </c>
    </row>
    <row r="57" spans="7:15">
      <c r="G57" s="510">
        <v>202406</v>
      </c>
    </row>
    <row r="58" spans="7:15">
      <c r="O58" s="510">
        <v>202407</v>
      </c>
    </row>
    <row r="83" spans="7:15">
      <c r="G83" s="510">
        <v>202411</v>
      </c>
      <c r="O83" s="510">
        <v>202412</v>
      </c>
    </row>
  </sheetData>
  <mergeCells count="1">
    <mergeCell ref="A2:F2"/>
  </mergeCells>
  <phoneticPr fontId="117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103220-B23A-44A6-9BC5-D103013B30C5}">
  <dimension ref="A1:F8"/>
  <sheetViews>
    <sheetView topLeftCell="A9" workbookViewId="0">
      <selection activeCell="E5" sqref="E5"/>
    </sheetView>
  </sheetViews>
  <sheetFormatPr defaultColWidth="11.44140625" defaultRowHeight="14.4"/>
  <cols>
    <col min="5" max="5" width="18.5546875" customWidth="1"/>
  </cols>
  <sheetData>
    <row r="1" spans="1:6" ht="23.4">
      <c r="A1" s="821" t="s">
        <v>289</v>
      </c>
      <c r="B1" s="821"/>
      <c r="C1" s="821"/>
      <c r="D1" s="821"/>
      <c r="E1" s="821"/>
      <c r="F1" s="821"/>
    </row>
    <row r="3" spans="1:6">
      <c r="E3" s="495"/>
    </row>
    <row r="4" spans="1:6">
      <c r="A4" s="186" t="s">
        <v>290</v>
      </c>
      <c r="E4" s="572"/>
    </row>
    <row r="5" spans="1:6">
      <c r="A5" s="186" t="s">
        <v>291</v>
      </c>
      <c r="E5" s="572"/>
    </row>
    <row r="6" spans="1:6">
      <c r="A6" s="186" t="s">
        <v>292</v>
      </c>
      <c r="E6" s="572"/>
    </row>
    <row r="7" spans="1:6">
      <c r="A7" t="s">
        <v>293</v>
      </c>
      <c r="E7" s="563"/>
    </row>
    <row r="8" spans="1:6">
      <c r="A8" s="186" t="s">
        <v>286</v>
      </c>
      <c r="E8" s="562">
        <f>SUM(E4:E7)</f>
        <v>0</v>
      </c>
    </row>
  </sheetData>
  <mergeCells count="1">
    <mergeCell ref="A1:F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N20"/>
  <sheetViews>
    <sheetView showGridLines="0" zoomScaleNormal="100" workbookViewId="0">
      <selection activeCell="B12" sqref="B12"/>
    </sheetView>
  </sheetViews>
  <sheetFormatPr defaultColWidth="9.109375" defaultRowHeight="13.2"/>
  <cols>
    <col min="1" max="1" width="22.109375" style="75" customWidth="1"/>
    <col min="2" max="2" width="55" style="75" customWidth="1"/>
    <col min="3" max="4" width="14.88671875" style="75" customWidth="1"/>
    <col min="5" max="5" width="8.88671875" style="75" hidden="1" customWidth="1"/>
    <col min="6" max="6" width="8.88671875" style="76" customWidth="1"/>
    <col min="7" max="7" width="17.88671875" style="68" bestFit="1" customWidth="1"/>
    <col min="8" max="8" width="19.33203125" style="68" customWidth="1"/>
    <col min="9" max="9" width="18.33203125" style="68" customWidth="1"/>
    <col min="10" max="10" width="17.33203125" style="75" bestFit="1" customWidth="1"/>
    <col min="11" max="12" width="15.88671875" style="75" customWidth="1"/>
    <col min="13" max="13" width="17.33203125" style="75" bestFit="1" customWidth="1"/>
    <col min="14" max="14" width="45.44140625" style="75" customWidth="1"/>
    <col min="15" max="248" width="9.109375" style="75"/>
    <col min="249" max="249" width="36" style="75" customWidth="1"/>
    <col min="250" max="251" width="0" style="75" hidden="1" customWidth="1"/>
    <col min="252" max="253" width="14.88671875" style="75" customWidth="1"/>
    <col min="254" max="254" width="0" style="75" hidden="1" customWidth="1"/>
    <col min="255" max="255" width="8.88671875" style="75" customWidth="1"/>
    <col min="256" max="256" width="17.88671875" style="75" bestFit="1" customWidth="1"/>
    <col min="257" max="257" width="13.44140625" style="75" bestFit="1" customWidth="1"/>
    <col min="258" max="258" width="17" style="75" customWidth="1"/>
    <col min="259" max="263" width="0" style="75" hidden="1" customWidth="1"/>
    <col min="264" max="265" width="18.109375" style="75" customWidth="1"/>
    <col min="266" max="266" width="16" style="75" customWidth="1"/>
    <col min="267" max="267" width="16.44140625" style="75" customWidth="1"/>
    <col min="268" max="268" width="19.33203125" style="75" customWidth="1"/>
    <col min="269" max="504" width="9.109375" style="75"/>
    <col min="505" max="505" width="36" style="75" customWidth="1"/>
    <col min="506" max="507" width="0" style="75" hidden="1" customWidth="1"/>
    <col min="508" max="509" width="14.88671875" style="75" customWidth="1"/>
    <col min="510" max="510" width="0" style="75" hidden="1" customWidth="1"/>
    <col min="511" max="511" width="8.88671875" style="75" customWidth="1"/>
    <col min="512" max="512" width="17.88671875" style="75" bestFit="1" customWidth="1"/>
    <col min="513" max="513" width="13.44140625" style="75" bestFit="1" customWidth="1"/>
    <col min="514" max="514" width="17" style="75" customWidth="1"/>
    <col min="515" max="519" width="0" style="75" hidden="1" customWidth="1"/>
    <col min="520" max="521" width="18.109375" style="75" customWidth="1"/>
    <col min="522" max="522" width="16" style="75" customWidth="1"/>
    <col min="523" max="523" width="16.44140625" style="75" customWidth="1"/>
    <col min="524" max="524" width="19.33203125" style="75" customWidth="1"/>
    <col min="525" max="760" width="9.109375" style="75"/>
    <col min="761" max="761" width="36" style="75" customWidth="1"/>
    <col min="762" max="763" width="0" style="75" hidden="1" customWidth="1"/>
    <col min="764" max="765" width="14.88671875" style="75" customWidth="1"/>
    <col min="766" max="766" width="0" style="75" hidden="1" customWidth="1"/>
    <col min="767" max="767" width="8.88671875" style="75" customWidth="1"/>
    <col min="768" max="768" width="17.88671875" style="75" bestFit="1" customWidth="1"/>
    <col min="769" max="769" width="13.44140625" style="75" bestFit="1" customWidth="1"/>
    <col min="770" max="770" width="17" style="75" customWidth="1"/>
    <col min="771" max="775" width="0" style="75" hidden="1" customWidth="1"/>
    <col min="776" max="777" width="18.109375" style="75" customWidth="1"/>
    <col min="778" max="778" width="16" style="75" customWidth="1"/>
    <col min="779" max="779" width="16.44140625" style="75" customWidth="1"/>
    <col min="780" max="780" width="19.33203125" style="75" customWidth="1"/>
    <col min="781" max="1016" width="9.109375" style="75"/>
    <col min="1017" max="1017" width="36" style="75" customWidth="1"/>
    <col min="1018" max="1019" width="0" style="75" hidden="1" customWidth="1"/>
    <col min="1020" max="1021" width="14.88671875" style="75" customWidth="1"/>
    <col min="1022" max="1022" width="0" style="75" hidden="1" customWidth="1"/>
    <col min="1023" max="1023" width="8.88671875" style="75" customWidth="1"/>
    <col min="1024" max="1024" width="17.88671875" style="75" bestFit="1" customWidth="1"/>
    <col min="1025" max="1025" width="13.44140625" style="75" bestFit="1" customWidth="1"/>
    <col min="1026" max="1026" width="17" style="75" customWidth="1"/>
    <col min="1027" max="1031" width="0" style="75" hidden="1" customWidth="1"/>
    <col min="1032" max="1033" width="18.109375" style="75" customWidth="1"/>
    <col min="1034" max="1034" width="16" style="75" customWidth="1"/>
    <col min="1035" max="1035" width="16.44140625" style="75" customWidth="1"/>
    <col min="1036" max="1036" width="19.33203125" style="75" customWidth="1"/>
    <col min="1037" max="1272" width="9.109375" style="75"/>
    <col min="1273" max="1273" width="36" style="75" customWidth="1"/>
    <col min="1274" max="1275" width="0" style="75" hidden="1" customWidth="1"/>
    <col min="1276" max="1277" width="14.88671875" style="75" customWidth="1"/>
    <col min="1278" max="1278" width="0" style="75" hidden="1" customWidth="1"/>
    <col min="1279" max="1279" width="8.88671875" style="75" customWidth="1"/>
    <col min="1280" max="1280" width="17.88671875" style="75" bestFit="1" customWidth="1"/>
    <col min="1281" max="1281" width="13.44140625" style="75" bestFit="1" customWidth="1"/>
    <col min="1282" max="1282" width="17" style="75" customWidth="1"/>
    <col min="1283" max="1287" width="0" style="75" hidden="1" customWidth="1"/>
    <col min="1288" max="1289" width="18.109375" style="75" customWidth="1"/>
    <col min="1290" max="1290" width="16" style="75" customWidth="1"/>
    <col min="1291" max="1291" width="16.44140625" style="75" customWidth="1"/>
    <col min="1292" max="1292" width="19.33203125" style="75" customWidth="1"/>
    <col min="1293" max="1528" width="9.109375" style="75"/>
    <col min="1529" max="1529" width="36" style="75" customWidth="1"/>
    <col min="1530" max="1531" width="0" style="75" hidden="1" customWidth="1"/>
    <col min="1532" max="1533" width="14.88671875" style="75" customWidth="1"/>
    <col min="1534" max="1534" width="0" style="75" hidden="1" customWidth="1"/>
    <col min="1535" max="1535" width="8.88671875" style="75" customWidth="1"/>
    <col min="1536" max="1536" width="17.88671875" style="75" bestFit="1" customWidth="1"/>
    <col min="1537" max="1537" width="13.44140625" style="75" bestFit="1" customWidth="1"/>
    <col min="1538" max="1538" width="17" style="75" customWidth="1"/>
    <col min="1539" max="1543" width="0" style="75" hidden="1" customWidth="1"/>
    <col min="1544" max="1545" width="18.109375" style="75" customWidth="1"/>
    <col min="1546" max="1546" width="16" style="75" customWidth="1"/>
    <col min="1547" max="1547" width="16.44140625" style="75" customWidth="1"/>
    <col min="1548" max="1548" width="19.33203125" style="75" customWidth="1"/>
    <col min="1549" max="1784" width="9.109375" style="75"/>
    <col min="1785" max="1785" width="36" style="75" customWidth="1"/>
    <col min="1786" max="1787" width="0" style="75" hidden="1" customWidth="1"/>
    <col min="1788" max="1789" width="14.88671875" style="75" customWidth="1"/>
    <col min="1790" max="1790" width="0" style="75" hidden="1" customWidth="1"/>
    <col min="1791" max="1791" width="8.88671875" style="75" customWidth="1"/>
    <col min="1792" max="1792" width="17.88671875" style="75" bestFit="1" customWidth="1"/>
    <col min="1793" max="1793" width="13.44140625" style="75" bestFit="1" customWidth="1"/>
    <col min="1794" max="1794" width="17" style="75" customWidth="1"/>
    <col min="1795" max="1799" width="0" style="75" hidden="1" customWidth="1"/>
    <col min="1800" max="1801" width="18.109375" style="75" customWidth="1"/>
    <col min="1802" max="1802" width="16" style="75" customWidth="1"/>
    <col min="1803" max="1803" width="16.44140625" style="75" customWidth="1"/>
    <col min="1804" max="1804" width="19.33203125" style="75" customWidth="1"/>
    <col min="1805" max="2040" width="9.109375" style="75"/>
    <col min="2041" max="2041" width="36" style="75" customWidth="1"/>
    <col min="2042" max="2043" width="0" style="75" hidden="1" customWidth="1"/>
    <col min="2044" max="2045" width="14.88671875" style="75" customWidth="1"/>
    <col min="2046" max="2046" width="0" style="75" hidden="1" customWidth="1"/>
    <col min="2047" max="2047" width="8.88671875" style="75" customWidth="1"/>
    <col min="2048" max="2048" width="17.88671875" style="75" bestFit="1" customWidth="1"/>
    <col min="2049" max="2049" width="13.44140625" style="75" bestFit="1" customWidth="1"/>
    <col min="2050" max="2050" width="17" style="75" customWidth="1"/>
    <col min="2051" max="2055" width="0" style="75" hidden="1" customWidth="1"/>
    <col min="2056" max="2057" width="18.109375" style="75" customWidth="1"/>
    <col min="2058" max="2058" width="16" style="75" customWidth="1"/>
    <col min="2059" max="2059" width="16.44140625" style="75" customWidth="1"/>
    <col min="2060" max="2060" width="19.33203125" style="75" customWidth="1"/>
    <col min="2061" max="2296" width="9.109375" style="75"/>
    <col min="2297" max="2297" width="36" style="75" customWidth="1"/>
    <col min="2298" max="2299" width="0" style="75" hidden="1" customWidth="1"/>
    <col min="2300" max="2301" width="14.88671875" style="75" customWidth="1"/>
    <col min="2302" max="2302" width="0" style="75" hidden="1" customWidth="1"/>
    <col min="2303" max="2303" width="8.88671875" style="75" customWidth="1"/>
    <col min="2304" max="2304" width="17.88671875" style="75" bestFit="1" customWidth="1"/>
    <col min="2305" max="2305" width="13.44140625" style="75" bestFit="1" customWidth="1"/>
    <col min="2306" max="2306" width="17" style="75" customWidth="1"/>
    <col min="2307" max="2311" width="0" style="75" hidden="1" customWidth="1"/>
    <col min="2312" max="2313" width="18.109375" style="75" customWidth="1"/>
    <col min="2314" max="2314" width="16" style="75" customWidth="1"/>
    <col min="2315" max="2315" width="16.44140625" style="75" customWidth="1"/>
    <col min="2316" max="2316" width="19.33203125" style="75" customWidth="1"/>
    <col min="2317" max="2552" width="9.109375" style="75"/>
    <col min="2553" max="2553" width="36" style="75" customWidth="1"/>
    <col min="2554" max="2555" width="0" style="75" hidden="1" customWidth="1"/>
    <col min="2556" max="2557" width="14.88671875" style="75" customWidth="1"/>
    <col min="2558" max="2558" width="0" style="75" hidden="1" customWidth="1"/>
    <col min="2559" max="2559" width="8.88671875" style="75" customWidth="1"/>
    <col min="2560" max="2560" width="17.88671875" style="75" bestFit="1" customWidth="1"/>
    <col min="2561" max="2561" width="13.44140625" style="75" bestFit="1" customWidth="1"/>
    <col min="2562" max="2562" width="17" style="75" customWidth="1"/>
    <col min="2563" max="2567" width="0" style="75" hidden="1" customWidth="1"/>
    <col min="2568" max="2569" width="18.109375" style="75" customWidth="1"/>
    <col min="2570" max="2570" width="16" style="75" customWidth="1"/>
    <col min="2571" max="2571" width="16.44140625" style="75" customWidth="1"/>
    <col min="2572" max="2572" width="19.33203125" style="75" customWidth="1"/>
    <col min="2573" max="2808" width="9.109375" style="75"/>
    <col min="2809" max="2809" width="36" style="75" customWidth="1"/>
    <col min="2810" max="2811" width="0" style="75" hidden="1" customWidth="1"/>
    <col min="2812" max="2813" width="14.88671875" style="75" customWidth="1"/>
    <col min="2814" max="2814" width="0" style="75" hidden="1" customWidth="1"/>
    <col min="2815" max="2815" width="8.88671875" style="75" customWidth="1"/>
    <col min="2816" max="2816" width="17.88671875" style="75" bestFit="1" customWidth="1"/>
    <col min="2817" max="2817" width="13.44140625" style="75" bestFit="1" customWidth="1"/>
    <col min="2818" max="2818" width="17" style="75" customWidth="1"/>
    <col min="2819" max="2823" width="0" style="75" hidden="1" customWidth="1"/>
    <col min="2824" max="2825" width="18.109375" style="75" customWidth="1"/>
    <col min="2826" max="2826" width="16" style="75" customWidth="1"/>
    <col min="2827" max="2827" width="16.44140625" style="75" customWidth="1"/>
    <col min="2828" max="2828" width="19.33203125" style="75" customWidth="1"/>
    <col min="2829" max="3064" width="9.109375" style="75"/>
    <col min="3065" max="3065" width="36" style="75" customWidth="1"/>
    <col min="3066" max="3067" width="0" style="75" hidden="1" customWidth="1"/>
    <col min="3068" max="3069" width="14.88671875" style="75" customWidth="1"/>
    <col min="3070" max="3070" width="0" style="75" hidden="1" customWidth="1"/>
    <col min="3071" max="3071" width="8.88671875" style="75" customWidth="1"/>
    <col min="3072" max="3072" width="17.88671875" style="75" bestFit="1" customWidth="1"/>
    <col min="3073" max="3073" width="13.44140625" style="75" bestFit="1" customWidth="1"/>
    <col min="3074" max="3074" width="17" style="75" customWidth="1"/>
    <col min="3075" max="3079" width="0" style="75" hidden="1" customWidth="1"/>
    <col min="3080" max="3081" width="18.109375" style="75" customWidth="1"/>
    <col min="3082" max="3082" width="16" style="75" customWidth="1"/>
    <col min="3083" max="3083" width="16.44140625" style="75" customWidth="1"/>
    <col min="3084" max="3084" width="19.33203125" style="75" customWidth="1"/>
    <col min="3085" max="3320" width="9.109375" style="75"/>
    <col min="3321" max="3321" width="36" style="75" customWidth="1"/>
    <col min="3322" max="3323" width="0" style="75" hidden="1" customWidth="1"/>
    <col min="3324" max="3325" width="14.88671875" style="75" customWidth="1"/>
    <col min="3326" max="3326" width="0" style="75" hidden="1" customWidth="1"/>
    <col min="3327" max="3327" width="8.88671875" style="75" customWidth="1"/>
    <col min="3328" max="3328" width="17.88671875" style="75" bestFit="1" customWidth="1"/>
    <col min="3329" max="3329" width="13.44140625" style="75" bestFit="1" customWidth="1"/>
    <col min="3330" max="3330" width="17" style="75" customWidth="1"/>
    <col min="3331" max="3335" width="0" style="75" hidden="1" customWidth="1"/>
    <col min="3336" max="3337" width="18.109375" style="75" customWidth="1"/>
    <col min="3338" max="3338" width="16" style="75" customWidth="1"/>
    <col min="3339" max="3339" width="16.44140625" style="75" customWidth="1"/>
    <col min="3340" max="3340" width="19.33203125" style="75" customWidth="1"/>
    <col min="3341" max="3576" width="9.109375" style="75"/>
    <col min="3577" max="3577" width="36" style="75" customWidth="1"/>
    <col min="3578" max="3579" width="0" style="75" hidden="1" customWidth="1"/>
    <col min="3580" max="3581" width="14.88671875" style="75" customWidth="1"/>
    <col min="3582" max="3582" width="0" style="75" hidden="1" customWidth="1"/>
    <col min="3583" max="3583" width="8.88671875" style="75" customWidth="1"/>
    <col min="3584" max="3584" width="17.88671875" style="75" bestFit="1" customWidth="1"/>
    <col min="3585" max="3585" width="13.44140625" style="75" bestFit="1" customWidth="1"/>
    <col min="3586" max="3586" width="17" style="75" customWidth="1"/>
    <col min="3587" max="3591" width="0" style="75" hidden="1" customWidth="1"/>
    <col min="3592" max="3593" width="18.109375" style="75" customWidth="1"/>
    <col min="3594" max="3594" width="16" style="75" customWidth="1"/>
    <col min="3595" max="3595" width="16.44140625" style="75" customWidth="1"/>
    <col min="3596" max="3596" width="19.33203125" style="75" customWidth="1"/>
    <col min="3597" max="3832" width="9.109375" style="75"/>
    <col min="3833" max="3833" width="36" style="75" customWidth="1"/>
    <col min="3834" max="3835" width="0" style="75" hidden="1" customWidth="1"/>
    <col min="3836" max="3837" width="14.88671875" style="75" customWidth="1"/>
    <col min="3838" max="3838" width="0" style="75" hidden="1" customWidth="1"/>
    <col min="3839" max="3839" width="8.88671875" style="75" customWidth="1"/>
    <col min="3840" max="3840" width="17.88671875" style="75" bestFit="1" customWidth="1"/>
    <col min="3841" max="3841" width="13.44140625" style="75" bestFit="1" customWidth="1"/>
    <col min="3842" max="3842" width="17" style="75" customWidth="1"/>
    <col min="3843" max="3847" width="0" style="75" hidden="1" customWidth="1"/>
    <col min="3848" max="3849" width="18.109375" style="75" customWidth="1"/>
    <col min="3850" max="3850" width="16" style="75" customWidth="1"/>
    <col min="3851" max="3851" width="16.44140625" style="75" customWidth="1"/>
    <col min="3852" max="3852" width="19.33203125" style="75" customWidth="1"/>
    <col min="3853" max="4088" width="9.109375" style="75"/>
    <col min="4089" max="4089" width="36" style="75" customWidth="1"/>
    <col min="4090" max="4091" width="0" style="75" hidden="1" customWidth="1"/>
    <col min="4092" max="4093" width="14.88671875" style="75" customWidth="1"/>
    <col min="4094" max="4094" width="0" style="75" hidden="1" customWidth="1"/>
    <col min="4095" max="4095" width="8.88671875" style="75" customWidth="1"/>
    <col min="4096" max="4096" width="17.88671875" style="75" bestFit="1" customWidth="1"/>
    <col min="4097" max="4097" width="13.44140625" style="75" bestFit="1" customWidth="1"/>
    <col min="4098" max="4098" width="17" style="75" customWidth="1"/>
    <col min="4099" max="4103" width="0" style="75" hidden="1" customWidth="1"/>
    <col min="4104" max="4105" width="18.109375" style="75" customWidth="1"/>
    <col min="4106" max="4106" width="16" style="75" customWidth="1"/>
    <col min="4107" max="4107" width="16.44140625" style="75" customWidth="1"/>
    <col min="4108" max="4108" width="19.33203125" style="75" customWidth="1"/>
    <col min="4109" max="4344" width="9.109375" style="75"/>
    <col min="4345" max="4345" width="36" style="75" customWidth="1"/>
    <col min="4346" max="4347" width="0" style="75" hidden="1" customWidth="1"/>
    <col min="4348" max="4349" width="14.88671875" style="75" customWidth="1"/>
    <col min="4350" max="4350" width="0" style="75" hidden="1" customWidth="1"/>
    <col min="4351" max="4351" width="8.88671875" style="75" customWidth="1"/>
    <col min="4352" max="4352" width="17.88671875" style="75" bestFit="1" customWidth="1"/>
    <col min="4353" max="4353" width="13.44140625" style="75" bestFit="1" customWidth="1"/>
    <col min="4354" max="4354" width="17" style="75" customWidth="1"/>
    <col min="4355" max="4359" width="0" style="75" hidden="1" customWidth="1"/>
    <col min="4360" max="4361" width="18.109375" style="75" customWidth="1"/>
    <col min="4362" max="4362" width="16" style="75" customWidth="1"/>
    <col min="4363" max="4363" width="16.44140625" style="75" customWidth="1"/>
    <col min="4364" max="4364" width="19.33203125" style="75" customWidth="1"/>
    <col min="4365" max="4600" width="9.109375" style="75"/>
    <col min="4601" max="4601" width="36" style="75" customWidth="1"/>
    <col min="4602" max="4603" width="0" style="75" hidden="1" customWidth="1"/>
    <col min="4604" max="4605" width="14.88671875" style="75" customWidth="1"/>
    <col min="4606" max="4606" width="0" style="75" hidden="1" customWidth="1"/>
    <col min="4607" max="4607" width="8.88671875" style="75" customWidth="1"/>
    <col min="4608" max="4608" width="17.88671875" style="75" bestFit="1" customWidth="1"/>
    <col min="4609" max="4609" width="13.44140625" style="75" bestFit="1" customWidth="1"/>
    <col min="4610" max="4610" width="17" style="75" customWidth="1"/>
    <col min="4611" max="4615" width="0" style="75" hidden="1" customWidth="1"/>
    <col min="4616" max="4617" width="18.109375" style="75" customWidth="1"/>
    <col min="4618" max="4618" width="16" style="75" customWidth="1"/>
    <col min="4619" max="4619" width="16.44140625" style="75" customWidth="1"/>
    <col min="4620" max="4620" width="19.33203125" style="75" customWidth="1"/>
    <col min="4621" max="4856" width="9.109375" style="75"/>
    <col min="4857" max="4857" width="36" style="75" customWidth="1"/>
    <col min="4858" max="4859" width="0" style="75" hidden="1" customWidth="1"/>
    <col min="4860" max="4861" width="14.88671875" style="75" customWidth="1"/>
    <col min="4862" max="4862" width="0" style="75" hidden="1" customWidth="1"/>
    <col min="4863" max="4863" width="8.88671875" style="75" customWidth="1"/>
    <col min="4864" max="4864" width="17.88671875" style="75" bestFit="1" customWidth="1"/>
    <col min="4865" max="4865" width="13.44140625" style="75" bestFit="1" customWidth="1"/>
    <col min="4866" max="4866" width="17" style="75" customWidth="1"/>
    <col min="4867" max="4871" width="0" style="75" hidden="1" customWidth="1"/>
    <col min="4872" max="4873" width="18.109375" style="75" customWidth="1"/>
    <col min="4874" max="4874" width="16" style="75" customWidth="1"/>
    <col min="4875" max="4875" width="16.44140625" style="75" customWidth="1"/>
    <col min="4876" max="4876" width="19.33203125" style="75" customWidth="1"/>
    <col min="4877" max="5112" width="9.109375" style="75"/>
    <col min="5113" max="5113" width="36" style="75" customWidth="1"/>
    <col min="5114" max="5115" width="0" style="75" hidden="1" customWidth="1"/>
    <col min="5116" max="5117" width="14.88671875" style="75" customWidth="1"/>
    <col min="5118" max="5118" width="0" style="75" hidden="1" customWidth="1"/>
    <col min="5119" max="5119" width="8.88671875" style="75" customWidth="1"/>
    <col min="5120" max="5120" width="17.88671875" style="75" bestFit="1" customWidth="1"/>
    <col min="5121" max="5121" width="13.44140625" style="75" bestFit="1" customWidth="1"/>
    <col min="5122" max="5122" width="17" style="75" customWidth="1"/>
    <col min="5123" max="5127" width="0" style="75" hidden="1" customWidth="1"/>
    <col min="5128" max="5129" width="18.109375" style="75" customWidth="1"/>
    <col min="5130" max="5130" width="16" style="75" customWidth="1"/>
    <col min="5131" max="5131" width="16.44140625" style="75" customWidth="1"/>
    <col min="5132" max="5132" width="19.33203125" style="75" customWidth="1"/>
    <col min="5133" max="5368" width="9.109375" style="75"/>
    <col min="5369" max="5369" width="36" style="75" customWidth="1"/>
    <col min="5370" max="5371" width="0" style="75" hidden="1" customWidth="1"/>
    <col min="5372" max="5373" width="14.88671875" style="75" customWidth="1"/>
    <col min="5374" max="5374" width="0" style="75" hidden="1" customWidth="1"/>
    <col min="5375" max="5375" width="8.88671875" style="75" customWidth="1"/>
    <col min="5376" max="5376" width="17.88671875" style="75" bestFit="1" customWidth="1"/>
    <col min="5377" max="5377" width="13.44140625" style="75" bestFit="1" customWidth="1"/>
    <col min="5378" max="5378" width="17" style="75" customWidth="1"/>
    <col min="5379" max="5383" width="0" style="75" hidden="1" customWidth="1"/>
    <col min="5384" max="5385" width="18.109375" style="75" customWidth="1"/>
    <col min="5386" max="5386" width="16" style="75" customWidth="1"/>
    <col min="5387" max="5387" width="16.44140625" style="75" customWidth="1"/>
    <col min="5388" max="5388" width="19.33203125" style="75" customWidth="1"/>
    <col min="5389" max="5624" width="9.109375" style="75"/>
    <col min="5625" max="5625" width="36" style="75" customWidth="1"/>
    <col min="5626" max="5627" width="0" style="75" hidden="1" customWidth="1"/>
    <col min="5628" max="5629" width="14.88671875" style="75" customWidth="1"/>
    <col min="5630" max="5630" width="0" style="75" hidden="1" customWidth="1"/>
    <col min="5631" max="5631" width="8.88671875" style="75" customWidth="1"/>
    <col min="5632" max="5632" width="17.88671875" style="75" bestFit="1" customWidth="1"/>
    <col min="5633" max="5633" width="13.44140625" style="75" bestFit="1" customWidth="1"/>
    <col min="5634" max="5634" width="17" style="75" customWidth="1"/>
    <col min="5635" max="5639" width="0" style="75" hidden="1" customWidth="1"/>
    <col min="5640" max="5641" width="18.109375" style="75" customWidth="1"/>
    <col min="5642" max="5642" width="16" style="75" customWidth="1"/>
    <col min="5643" max="5643" width="16.44140625" style="75" customWidth="1"/>
    <col min="5644" max="5644" width="19.33203125" style="75" customWidth="1"/>
    <col min="5645" max="5880" width="9.109375" style="75"/>
    <col min="5881" max="5881" width="36" style="75" customWidth="1"/>
    <col min="5882" max="5883" width="0" style="75" hidden="1" customWidth="1"/>
    <col min="5884" max="5885" width="14.88671875" style="75" customWidth="1"/>
    <col min="5886" max="5886" width="0" style="75" hidden="1" customWidth="1"/>
    <col min="5887" max="5887" width="8.88671875" style="75" customWidth="1"/>
    <col min="5888" max="5888" width="17.88671875" style="75" bestFit="1" customWidth="1"/>
    <col min="5889" max="5889" width="13.44140625" style="75" bestFit="1" customWidth="1"/>
    <col min="5890" max="5890" width="17" style="75" customWidth="1"/>
    <col min="5891" max="5895" width="0" style="75" hidden="1" customWidth="1"/>
    <col min="5896" max="5897" width="18.109375" style="75" customWidth="1"/>
    <col min="5898" max="5898" width="16" style="75" customWidth="1"/>
    <col min="5899" max="5899" width="16.44140625" style="75" customWidth="1"/>
    <col min="5900" max="5900" width="19.33203125" style="75" customWidth="1"/>
    <col min="5901" max="6136" width="9.109375" style="75"/>
    <col min="6137" max="6137" width="36" style="75" customWidth="1"/>
    <col min="6138" max="6139" width="0" style="75" hidden="1" customWidth="1"/>
    <col min="6140" max="6141" width="14.88671875" style="75" customWidth="1"/>
    <col min="6142" max="6142" width="0" style="75" hidden="1" customWidth="1"/>
    <col min="6143" max="6143" width="8.88671875" style="75" customWidth="1"/>
    <col min="6144" max="6144" width="17.88671875" style="75" bestFit="1" customWidth="1"/>
    <col min="6145" max="6145" width="13.44140625" style="75" bestFit="1" customWidth="1"/>
    <col min="6146" max="6146" width="17" style="75" customWidth="1"/>
    <col min="6147" max="6151" width="0" style="75" hidden="1" customWidth="1"/>
    <col min="6152" max="6153" width="18.109375" style="75" customWidth="1"/>
    <col min="6154" max="6154" width="16" style="75" customWidth="1"/>
    <col min="6155" max="6155" width="16.44140625" style="75" customWidth="1"/>
    <col min="6156" max="6156" width="19.33203125" style="75" customWidth="1"/>
    <col min="6157" max="6392" width="9.109375" style="75"/>
    <col min="6393" max="6393" width="36" style="75" customWidth="1"/>
    <col min="6394" max="6395" width="0" style="75" hidden="1" customWidth="1"/>
    <col min="6396" max="6397" width="14.88671875" style="75" customWidth="1"/>
    <col min="6398" max="6398" width="0" style="75" hidden="1" customWidth="1"/>
    <col min="6399" max="6399" width="8.88671875" style="75" customWidth="1"/>
    <col min="6400" max="6400" width="17.88671875" style="75" bestFit="1" customWidth="1"/>
    <col min="6401" max="6401" width="13.44140625" style="75" bestFit="1" customWidth="1"/>
    <col min="6402" max="6402" width="17" style="75" customWidth="1"/>
    <col min="6403" max="6407" width="0" style="75" hidden="1" customWidth="1"/>
    <col min="6408" max="6409" width="18.109375" style="75" customWidth="1"/>
    <col min="6410" max="6410" width="16" style="75" customWidth="1"/>
    <col min="6411" max="6411" width="16.44140625" style="75" customWidth="1"/>
    <col min="6412" max="6412" width="19.33203125" style="75" customWidth="1"/>
    <col min="6413" max="6648" width="9.109375" style="75"/>
    <col min="6649" max="6649" width="36" style="75" customWidth="1"/>
    <col min="6650" max="6651" width="0" style="75" hidden="1" customWidth="1"/>
    <col min="6652" max="6653" width="14.88671875" style="75" customWidth="1"/>
    <col min="6654" max="6654" width="0" style="75" hidden="1" customWidth="1"/>
    <col min="6655" max="6655" width="8.88671875" style="75" customWidth="1"/>
    <col min="6656" max="6656" width="17.88671875" style="75" bestFit="1" customWidth="1"/>
    <col min="6657" max="6657" width="13.44140625" style="75" bestFit="1" customWidth="1"/>
    <col min="6658" max="6658" width="17" style="75" customWidth="1"/>
    <col min="6659" max="6663" width="0" style="75" hidden="1" customWidth="1"/>
    <col min="6664" max="6665" width="18.109375" style="75" customWidth="1"/>
    <col min="6666" max="6666" width="16" style="75" customWidth="1"/>
    <col min="6667" max="6667" width="16.44140625" style="75" customWidth="1"/>
    <col min="6668" max="6668" width="19.33203125" style="75" customWidth="1"/>
    <col min="6669" max="6904" width="9.109375" style="75"/>
    <col min="6905" max="6905" width="36" style="75" customWidth="1"/>
    <col min="6906" max="6907" width="0" style="75" hidden="1" customWidth="1"/>
    <col min="6908" max="6909" width="14.88671875" style="75" customWidth="1"/>
    <col min="6910" max="6910" width="0" style="75" hidden="1" customWidth="1"/>
    <col min="6911" max="6911" width="8.88671875" style="75" customWidth="1"/>
    <col min="6912" max="6912" width="17.88671875" style="75" bestFit="1" customWidth="1"/>
    <col min="6913" max="6913" width="13.44140625" style="75" bestFit="1" customWidth="1"/>
    <col min="6914" max="6914" width="17" style="75" customWidth="1"/>
    <col min="6915" max="6919" width="0" style="75" hidden="1" customWidth="1"/>
    <col min="6920" max="6921" width="18.109375" style="75" customWidth="1"/>
    <col min="6922" max="6922" width="16" style="75" customWidth="1"/>
    <col min="6923" max="6923" width="16.44140625" style="75" customWidth="1"/>
    <col min="6924" max="6924" width="19.33203125" style="75" customWidth="1"/>
    <col min="6925" max="7160" width="9.109375" style="75"/>
    <col min="7161" max="7161" width="36" style="75" customWidth="1"/>
    <col min="7162" max="7163" width="0" style="75" hidden="1" customWidth="1"/>
    <col min="7164" max="7165" width="14.88671875" style="75" customWidth="1"/>
    <col min="7166" max="7166" width="0" style="75" hidden="1" customWidth="1"/>
    <col min="7167" max="7167" width="8.88671875" style="75" customWidth="1"/>
    <col min="7168" max="7168" width="17.88671875" style="75" bestFit="1" customWidth="1"/>
    <col min="7169" max="7169" width="13.44140625" style="75" bestFit="1" customWidth="1"/>
    <col min="7170" max="7170" width="17" style="75" customWidth="1"/>
    <col min="7171" max="7175" width="0" style="75" hidden="1" customWidth="1"/>
    <col min="7176" max="7177" width="18.109375" style="75" customWidth="1"/>
    <col min="7178" max="7178" width="16" style="75" customWidth="1"/>
    <col min="7179" max="7179" width="16.44140625" style="75" customWidth="1"/>
    <col min="7180" max="7180" width="19.33203125" style="75" customWidth="1"/>
    <col min="7181" max="7416" width="9.109375" style="75"/>
    <col min="7417" max="7417" width="36" style="75" customWidth="1"/>
    <col min="7418" max="7419" width="0" style="75" hidden="1" customWidth="1"/>
    <col min="7420" max="7421" width="14.88671875" style="75" customWidth="1"/>
    <col min="7422" max="7422" width="0" style="75" hidden="1" customWidth="1"/>
    <col min="7423" max="7423" width="8.88671875" style="75" customWidth="1"/>
    <col min="7424" max="7424" width="17.88671875" style="75" bestFit="1" customWidth="1"/>
    <col min="7425" max="7425" width="13.44140625" style="75" bestFit="1" customWidth="1"/>
    <col min="7426" max="7426" width="17" style="75" customWidth="1"/>
    <col min="7427" max="7431" width="0" style="75" hidden="1" customWidth="1"/>
    <col min="7432" max="7433" width="18.109375" style="75" customWidth="1"/>
    <col min="7434" max="7434" width="16" style="75" customWidth="1"/>
    <col min="7435" max="7435" width="16.44140625" style="75" customWidth="1"/>
    <col min="7436" max="7436" width="19.33203125" style="75" customWidth="1"/>
    <col min="7437" max="7672" width="9.109375" style="75"/>
    <col min="7673" max="7673" width="36" style="75" customWidth="1"/>
    <col min="7674" max="7675" width="0" style="75" hidden="1" customWidth="1"/>
    <col min="7676" max="7677" width="14.88671875" style="75" customWidth="1"/>
    <col min="7678" max="7678" width="0" style="75" hidden="1" customWidth="1"/>
    <col min="7679" max="7679" width="8.88671875" style="75" customWidth="1"/>
    <col min="7680" max="7680" width="17.88671875" style="75" bestFit="1" customWidth="1"/>
    <col min="7681" max="7681" width="13.44140625" style="75" bestFit="1" customWidth="1"/>
    <col min="7682" max="7682" width="17" style="75" customWidth="1"/>
    <col min="7683" max="7687" width="0" style="75" hidden="1" customWidth="1"/>
    <col min="7688" max="7689" width="18.109375" style="75" customWidth="1"/>
    <col min="7690" max="7690" width="16" style="75" customWidth="1"/>
    <col min="7691" max="7691" width="16.44140625" style="75" customWidth="1"/>
    <col min="7692" max="7692" width="19.33203125" style="75" customWidth="1"/>
    <col min="7693" max="7928" width="9.109375" style="75"/>
    <col min="7929" max="7929" width="36" style="75" customWidth="1"/>
    <col min="7930" max="7931" width="0" style="75" hidden="1" customWidth="1"/>
    <col min="7932" max="7933" width="14.88671875" style="75" customWidth="1"/>
    <col min="7934" max="7934" width="0" style="75" hidden="1" customWidth="1"/>
    <col min="7935" max="7935" width="8.88671875" style="75" customWidth="1"/>
    <col min="7936" max="7936" width="17.88671875" style="75" bestFit="1" customWidth="1"/>
    <col min="7937" max="7937" width="13.44140625" style="75" bestFit="1" customWidth="1"/>
    <col min="7938" max="7938" width="17" style="75" customWidth="1"/>
    <col min="7939" max="7943" width="0" style="75" hidden="1" customWidth="1"/>
    <col min="7944" max="7945" width="18.109375" style="75" customWidth="1"/>
    <col min="7946" max="7946" width="16" style="75" customWidth="1"/>
    <col min="7947" max="7947" width="16.44140625" style="75" customWidth="1"/>
    <col min="7948" max="7948" width="19.33203125" style="75" customWidth="1"/>
    <col min="7949" max="8184" width="9.109375" style="75"/>
    <col min="8185" max="8185" width="36" style="75" customWidth="1"/>
    <col min="8186" max="8187" width="0" style="75" hidden="1" customWidth="1"/>
    <col min="8188" max="8189" width="14.88671875" style="75" customWidth="1"/>
    <col min="8190" max="8190" width="0" style="75" hidden="1" customWidth="1"/>
    <col min="8191" max="8191" width="8.88671875" style="75" customWidth="1"/>
    <col min="8192" max="8192" width="17.88671875" style="75" bestFit="1" customWidth="1"/>
    <col min="8193" max="8193" width="13.44140625" style="75" bestFit="1" customWidth="1"/>
    <col min="8194" max="8194" width="17" style="75" customWidth="1"/>
    <col min="8195" max="8199" width="0" style="75" hidden="1" customWidth="1"/>
    <col min="8200" max="8201" width="18.109375" style="75" customWidth="1"/>
    <col min="8202" max="8202" width="16" style="75" customWidth="1"/>
    <col min="8203" max="8203" width="16.44140625" style="75" customWidth="1"/>
    <col min="8204" max="8204" width="19.33203125" style="75" customWidth="1"/>
    <col min="8205" max="8440" width="9.109375" style="75"/>
    <col min="8441" max="8441" width="36" style="75" customWidth="1"/>
    <col min="8442" max="8443" width="0" style="75" hidden="1" customWidth="1"/>
    <col min="8444" max="8445" width="14.88671875" style="75" customWidth="1"/>
    <col min="8446" max="8446" width="0" style="75" hidden="1" customWidth="1"/>
    <col min="8447" max="8447" width="8.88671875" style="75" customWidth="1"/>
    <col min="8448" max="8448" width="17.88671875" style="75" bestFit="1" customWidth="1"/>
    <col min="8449" max="8449" width="13.44140625" style="75" bestFit="1" customWidth="1"/>
    <col min="8450" max="8450" width="17" style="75" customWidth="1"/>
    <col min="8451" max="8455" width="0" style="75" hidden="1" customWidth="1"/>
    <col min="8456" max="8457" width="18.109375" style="75" customWidth="1"/>
    <col min="8458" max="8458" width="16" style="75" customWidth="1"/>
    <col min="8459" max="8459" width="16.44140625" style="75" customWidth="1"/>
    <col min="8460" max="8460" width="19.33203125" style="75" customWidth="1"/>
    <col min="8461" max="8696" width="9.109375" style="75"/>
    <col min="8697" max="8697" width="36" style="75" customWidth="1"/>
    <col min="8698" max="8699" width="0" style="75" hidden="1" customWidth="1"/>
    <col min="8700" max="8701" width="14.88671875" style="75" customWidth="1"/>
    <col min="8702" max="8702" width="0" style="75" hidden="1" customWidth="1"/>
    <col min="8703" max="8703" width="8.88671875" style="75" customWidth="1"/>
    <col min="8704" max="8704" width="17.88671875" style="75" bestFit="1" customWidth="1"/>
    <col min="8705" max="8705" width="13.44140625" style="75" bestFit="1" customWidth="1"/>
    <col min="8706" max="8706" width="17" style="75" customWidth="1"/>
    <col min="8707" max="8711" width="0" style="75" hidden="1" customWidth="1"/>
    <col min="8712" max="8713" width="18.109375" style="75" customWidth="1"/>
    <col min="8714" max="8714" width="16" style="75" customWidth="1"/>
    <col min="8715" max="8715" width="16.44140625" style="75" customWidth="1"/>
    <col min="8716" max="8716" width="19.33203125" style="75" customWidth="1"/>
    <col min="8717" max="8952" width="9.109375" style="75"/>
    <col min="8953" max="8953" width="36" style="75" customWidth="1"/>
    <col min="8954" max="8955" width="0" style="75" hidden="1" customWidth="1"/>
    <col min="8956" max="8957" width="14.88671875" style="75" customWidth="1"/>
    <col min="8958" max="8958" width="0" style="75" hidden="1" customWidth="1"/>
    <col min="8959" max="8959" width="8.88671875" style="75" customWidth="1"/>
    <col min="8960" max="8960" width="17.88671875" style="75" bestFit="1" customWidth="1"/>
    <col min="8961" max="8961" width="13.44140625" style="75" bestFit="1" customWidth="1"/>
    <col min="8962" max="8962" width="17" style="75" customWidth="1"/>
    <col min="8963" max="8967" width="0" style="75" hidden="1" customWidth="1"/>
    <col min="8968" max="8969" width="18.109375" style="75" customWidth="1"/>
    <col min="8970" max="8970" width="16" style="75" customWidth="1"/>
    <col min="8971" max="8971" width="16.44140625" style="75" customWidth="1"/>
    <col min="8972" max="8972" width="19.33203125" style="75" customWidth="1"/>
    <col min="8973" max="9208" width="9.109375" style="75"/>
    <col min="9209" max="9209" width="36" style="75" customWidth="1"/>
    <col min="9210" max="9211" width="0" style="75" hidden="1" customWidth="1"/>
    <col min="9212" max="9213" width="14.88671875" style="75" customWidth="1"/>
    <col min="9214" max="9214" width="0" style="75" hidden="1" customWidth="1"/>
    <col min="9215" max="9215" width="8.88671875" style="75" customWidth="1"/>
    <col min="9216" max="9216" width="17.88671875" style="75" bestFit="1" customWidth="1"/>
    <col min="9217" max="9217" width="13.44140625" style="75" bestFit="1" customWidth="1"/>
    <col min="9218" max="9218" width="17" style="75" customWidth="1"/>
    <col min="9219" max="9223" width="0" style="75" hidden="1" customWidth="1"/>
    <col min="9224" max="9225" width="18.109375" style="75" customWidth="1"/>
    <col min="9226" max="9226" width="16" style="75" customWidth="1"/>
    <col min="9227" max="9227" width="16.44140625" style="75" customWidth="1"/>
    <col min="9228" max="9228" width="19.33203125" style="75" customWidth="1"/>
    <col min="9229" max="9464" width="9.109375" style="75"/>
    <col min="9465" max="9465" width="36" style="75" customWidth="1"/>
    <col min="9466" max="9467" width="0" style="75" hidden="1" customWidth="1"/>
    <col min="9468" max="9469" width="14.88671875" style="75" customWidth="1"/>
    <col min="9470" max="9470" width="0" style="75" hidden="1" customWidth="1"/>
    <col min="9471" max="9471" width="8.88671875" style="75" customWidth="1"/>
    <col min="9472" max="9472" width="17.88671875" style="75" bestFit="1" customWidth="1"/>
    <col min="9473" max="9473" width="13.44140625" style="75" bestFit="1" customWidth="1"/>
    <col min="9474" max="9474" width="17" style="75" customWidth="1"/>
    <col min="9475" max="9479" width="0" style="75" hidden="1" customWidth="1"/>
    <col min="9480" max="9481" width="18.109375" style="75" customWidth="1"/>
    <col min="9482" max="9482" width="16" style="75" customWidth="1"/>
    <col min="9483" max="9483" width="16.44140625" style="75" customWidth="1"/>
    <col min="9484" max="9484" width="19.33203125" style="75" customWidth="1"/>
    <col min="9485" max="9720" width="9.109375" style="75"/>
    <col min="9721" max="9721" width="36" style="75" customWidth="1"/>
    <col min="9722" max="9723" width="0" style="75" hidden="1" customWidth="1"/>
    <col min="9724" max="9725" width="14.88671875" style="75" customWidth="1"/>
    <col min="9726" max="9726" width="0" style="75" hidden="1" customWidth="1"/>
    <col min="9727" max="9727" width="8.88671875" style="75" customWidth="1"/>
    <col min="9728" max="9728" width="17.88671875" style="75" bestFit="1" customWidth="1"/>
    <col min="9729" max="9729" width="13.44140625" style="75" bestFit="1" customWidth="1"/>
    <col min="9730" max="9730" width="17" style="75" customWidth="1"/>
    <col min="9731" max="9735" width="0" style="75" hidden="1" customWidth="1"/>
    <col min="9736" max="9737" width="18.109375" style="75" customWidth="1"/>
    <col min="9738" max="9738" width="16" style="75" customWidth="1"/>
    <col min="9739" max="9739" width="16.44140625" style="75" customWidth="1"/>
    <col min="9740" max="9740" width="19.33203125" style="75" customWidth="1"/>
    <col min="9741" max="9976" width="9.109375" style="75"/>
    <col min="9977" max="9977" width="36" style="75" customWidth="1"/>
    <col min="9978" max="9979" width="0" style="75" hidden="1" customWidth="1"/>
    <col min="9980" max="9981" width="14.88671875" style="75" customWidth="1"/>
    <col min="9982" max="9982" width="0" style="75" hidden="1" customWidth="1"/>
    <col min="9983" max="9983" width="8.88671875" style="75" customWidth="1"/>
    <col min="9984" max="9984" width="17.88671875" style="75" bestFit="1" customWidth="1"/>
    <col min="9985" max="9985" width="13.44140625" style="75" bestFit="1" customWidth="1"/>
    <col min="9986" max="9986" width="17" style="75" customWidth="1"/>
    <col min="9987" max="9991" width="0" style="75" hidden="1" customWidth="1"/>
    <col min="9992" max="9993" width="18.109375" style="75" customWidth="1"/>
    <col min="9994" max="9994" width="16" style="75" customWidth="1"/>
    <col min="9995" max="9995" width="16.44140625" style="75" customWidth="1"/>
    <col min="9996" max="9996" width="19.33203125" style="75" customWidth="1"/>
    <col min="9997" max="10232" width="9.109375" style="75"/>
    <col min="10233" max="10233" width="36" style="75" customWidth="1"/>
    <col min="10234" max="10235" width="0" style="75" hidden="1" customWidth="1"/>
    <col min="10236" max="10237" width="14.88671875" style="75" customWidth="1"/>
    <col min="10238" max="10238" width="0" style="75" hidden="1" customWidth="1"/>
    <col min="10239" max="10239" width="8.88671875" style="75" customWidth="1"/>
    <col min="10240" max="10240" width="17.88671875" style="75" bestFit="1" customWidth="1"/>
    <col min="10241" max="10241" width="13.44140625" style="75" bestFit="1" customWidth="1"/>
    <col min="10242" max="10242" width="17" style="75" customWidth="1"/>
    <col min="10243" max="10247" width="0" style="75" hidden="1" customWidth="1"/>
    <col min="10248" max="10249" width="18.109375" style="75" customWidth="1"/>
    <col min="10250" max="10250" width="16" style="75" customWidth="1"/>
    <col min="10251" max="10251" width="16.44140625" style="75" customWidth="1"/>
    <col min="10252" max="10252" width="19.33203125" style="75" customWidth="1"/>
    <col min="10253" max="10488" width="9.109375" style="75"/>
    <col min="10489" max="10489" width="36" style="75" customWidth="1"/>
    <col min="10490" max="10491" width="0" style="75" hidden="1" customWidth="1"/>
    <col min="10492" max="10493" width="14.88671875" style="75" customWidth="1"/>
    <col min="10494" max="10494" width="0" style="75" hidden="1" customWidth="1"/>
    <col min="10495" max="10495" width="8.88671875" style="75" customWidth="1"/>
    <col min="10496" max="10496" width="17.88671875" style="75" bestFit="1" customWidth="1"/>
    <col min="10497" max="10497" width="13.44140625" style="75" bestFit="1" customWidth="1"/>
    <col min="10498" max="10498" width="17" style="75" customWidth="1"/>
    <col min="10499" max="10503" width="0" style="75" hidden="1" customWidth="1"/>
    <col min="10504" max="10505" width="18.109375" style="75" customWidth="1"/>
    <col min="10506" max="10506" width="16" style="75" customWidth="1"/>
    <col min="10507" max="10507" width="16.44140625" style="75" customWidth="1"/>
    <col min="10508" max="10508" width="19.33203125" style="75" customWidth="1"/>
    <col min="10509" max="10744" width="9.109375" style="75"/>
    <col min="10745" max="10745" width="36" style="75" customWidth="1"/>
    <col min="10746" max="10747" width="0" style="75" hidden="1" customWidth="1"/>
    <col min="10748" max="10749" width="14.88671875" style="75" customWidth="1"/>
    <col min="10750" max="10750" width="0" style="75" hidden="1" customWidth="1"/>
    <col min="10751" max="10751" width="8.88671875" style="75" customWidth="1"/>
    <col min="10752" max="10752" width="17.88671875" style="75" bestFit="1" customWidth="1"/>
    <col min="10753" max="10753" width="13.44140625" style="75" bestFit="1" customWidth="1"/>
    <col min="10754" max="10754" width="17" style="75" customWidth="1"/>
    <col min="10755" max="10759" width="0" style="75" hidden="1" customWidth="1"/>
    <col min="10760" max="10761" width="18.109375" style="75" customWidth="1"/>
    <col min="10762" max="10762" width="16" style="75" customWidth="1"/>
    <col min="10763" max="10763" width="16.44140625" style="75" customWidth="1"/>
    <col min="10764" max="10764" width="19.33203125" style="75" customWidth="1"/>
    <col min="10765" max="11000" width="9.109375" style="75"/>
    <col min="11001" max="11001" width="36" style="75" customWidth="1"/>
    <col min="11002" max="11003" width="0" style="75" hidden="1" customWidth="1"/>
    <col min="11004" max="11005" width="14.88671875" style="75" customWidth="1"/>
    <col min="11006" max="11006" width="0" style="75" hidden="1" customWidth="1"/>
    <col min="11007" max="11007" width="8.88671875" style="75" customWidth="1"/>
    <col min="11008" max="11008" width="17.88671875" style="75" bestFit="1" customWidth="1"/>
    <col min="11009" max="11009" width="13.44140625" style="75" bestFit="1" customWidth="1"/>
    <col min="11010" max="11010" width="17" style="75" customWidth="1"/>
    <col min="11011" max="11015" width="0" style="75" hidden="1" customWidth="1"/>
    <col min="11016" max="11017" width="18.109375" style="75" customWidth="1"/>
    <col min="11018" max="11018" width="16" style="75" customWidth="1"/>
    <col min="11019" max="11019" width="16.44140625" style="75" customWidth="1"/>
    <col min="11020" max="11020" width="19.33203125" style="75" customWidth="1"/>
    <col min="11021" max="11256" width="9.109375" style="75"/>
    <col min="11257" max="11257" width="36" style="75" customWidth="1"/>
    <col min="11258" max="11259" width="0" style="75" hidden="1" customWidth="1"/>
    <col min="11260" max="11261" width="14.88671875" style="75" customWidth="1"/>
    <col min="11262" max="11262" width="0" style="75" hidden="1" customWidth="1"/>
    <col min="11263" max="11263" width="8.88671875" style="75" customWidth="1"/>
    <col min="11264" max="11264" width="17.88671875" style="75" bestFit="1" customWidth="1"/>
    <col min="11265" max="11265" width="13.44140625" style="75" bestFit="1" customWidth="1"/>
    <col min="11266" max="11266" width="17" style="75" customWidth="1"/>
    <col min="11267" max="11271" width="0" style="75" hidden="1" customWidth="1"/>
    <col min="11272" max="11273" width="18.109375" style="75" customWidth="1"/>
    <col min="11274" max="11274" width="16" style="75" customWidth="1"/>
    <col min="11275" max="11275" width="16.44140625" style="75" customWidth="1"/>
    <col min="11276" max="11276" width="19.33203125" style="75" customWidth="1"/>
    <col min="11277" max="11512" width="9.109375" style="75"/>
    <col min="11513" max="11513" width="36" style="75" customWidth="1"/>
    <col min="11514" max="11515" width="0" style="75" hidden="1" customWidth="1"/>
    <col min="11516" max="11517" width="14.88671875" style="75" customWidth="1"/>
    <col min="11518" max="11518" width="0" style="75" hidden="1" customWidth="1"/>
    <col min="11519" max="11519" width="8.88671875" style="75" customWidth="1"/>
    <col min="11520" max="11520" width="17.88671875" style="75" bestFit="1" customWidth="1"/>
    <col min="11521" max="11521" width="13.44140625" style="75" bestFit="1" customWidth="1"/>
    <col min="11522" max="11522" width="17" style="75" customWidth="1"/>
    <col min="11523" max="11527" width="0" style="75" hidden="1" customWidth="1"/>
    <col min="11528" max="11529" width="18.109375" style="75" customWidth="1"/>
    <col min="11530" max="11530" width="16" style="75" customWidth="1"/>
    <col min="11531" max="11531" width="16.44140625" style="75" customWidth="1"/>
    <col min="11532" max="11532" width="19.33203125" style="75" customWidth="1"/>
    <col min="11533" max="11768" width="9.109375" style="75"/>
    <col min="11769" max="11769" width="36" style="75" customWidth="1"/>
    <col min="11770" max="11771" width="0" style="75" hidden="1" customWidth="1"/>
    <col min="11772" max="11773" width="14.88671875" style="75" customWidth="1"/>
    <col min="11774" max="11774" width="0" style="75" hidden="1" customWidth="1"/>
    <col min="11775" max="11775" width="8.88671875" style="75" customWidth="1"/>
    <col min="11776" max="11776" width="17.88671875" style="75" bestFit="1" customWidth="1"/>
    <col min="11777" max="11777" width="13.44140625" style="75" bestFit="1" customWidth="1"/>
    <col min="11778" max="11778" width="17" style="75" customWidth="1"/>
    <col min="11779" max="11783" width="0" style="75" hidden="1" customWidth="1"/>
    <col min="11784" max="11785" width="18.109375" style="75" customWidth="1"/>
    <col min="11786" max="11786" width="16" style="75" customWidth="1"/>
    <col min="11787" max="11787" width="16.44140625" style="75" customWidth="1"/>
    <col min="11788" max="11788" width="19.33203125" style="75" customWidth="1"/>
    <col min="11789" max="12024" width="9.109375" style="75"/>
    <col min="12025" max="12025" width="36" style="75" customWidth="1"/>
    <col min="12026" max="12027" width="0" style="75" hidden="1" customWidth="1"/>
    <col min="12028" max="12029" width="14.88671875" style="75" customWidth="1"/>
    <col min="12030" max="12030" width="0" style="75" hidden="1" customWidth="1"/>
    <col min="12031" max="12031" width="8.88671875" style="75" customWidth="1"/>
    <col min="12032" max="12032" width="17.88671875" style="75" bestFit="1" customWidth="1"/>
    <col min="12033" max="12033" width="13.44140625" style="75" bestFit="1" customWidth="1"/>
    <col min="12034" max="12034" width="17" style="75" customWidth="1"/>
    <col min="12035" max="12039" width="0" style="75" hidden="1" customWidth="1"/>
    <col min="12040" max="12041" width="18.109375" style="75" customWidth="1"/>
    <col min="12042" max="12042" width="16" style="75" customWidth="1"/>
    <col min="12043" max="12043" width="16.44140625" style="75" customWidth="1"/>
    <col min="12044" max="12044" width="19.33203125" style="75" customWidth="1"/>
    <col min="12045" max="12280" width="9.109375" style="75"/>
    <col min="12281" max="12281" width="36" style="75" customWidth="1"/>
    <col min="12282" max="12283" width="0" style="75" hidden="1" customWidth="1"/>
    <col min="12284" max="12285" width="14.88671875" style="75" customWidth="1"/>
    <col min="12286" max="12286" width="0" style="75" hidden="1" customWidth="1"/>
    <col min="12287" max="12287" width="8.88671875" style="75" customWidth="1"/>
    <col min="12288" max="12288" width="17.88671875" style="75" bestFit="1" customWidth="1"/>
    <col min="12289" max="12289" width="13.44140625" style="75" bestFit="1" customWidth="1"/>
    <col min="12290" max="12290" width="17" style="75" customWidth="1"/>
    <col min="12291" max="12295" width="0" style="75" hidden="1" customWidth="1"/>
    <col min="12296" max="12297" width="18.109375" style="75" customWidth="1"/>
    <col min="12298" max="12298" width="16" style="75" customWidth="1"/>
    <col min="12299" max="12299" width="16.44140625" style="75" customWidth="1"/>
    <col min="12300" max="12300" width="19.33203125" style="75" customWidth="1"/>
    <col min="12301" max="12536" width="9.109375" style="75"/>
    <col min="12537" max="12537" width="36" style="75" customWidth="1"/>
    <col min="12538" max="12539" width="0" style="75" hidden="1" customWidth="1"/>
    <col min="12540" max="12541" width="14.88671875" style="75" customWidth="1"/>
    <col min="12542" max="12542" width="0" style="75" hidden="1" customWidth="1"/>
    <col min="12543" max="12543" width="8.88671875" style="75" customWidth="1"/>
    <col min="12544" max="12544" width="17.88671875" style="75" bestFit="1" customWidth="1"/>
    <col min="12545" max="12545" width="13.44140625" style="75" bestFit="1" customWidth="1"/>
    <col min="12546" max="12546" width="17" style="75" customWidth="1"/>
    <col min="12547" max="12551" width="0" style="75" hidden="1" customWidth="1"/>
    <col min="12552" max="12553" width="18.109375" style="75" customWidth="1"/>
    <col min="12554" max="12554" width="16" style="75" customWidth="1"/>
    <col min="12555" max="12555" width="16.44140625" style="75" customWidth="1"/>
    <col min="12556" max="12556" width="19.33203125" style="75" customWidth="1"/>
    <col min="12557" max="12792" width="9.109375" style="75"/>
    <col min="12793" max="12793" width="36" style="75" customWidth="1"/>
    <col min="12794" max="12795" width="0" style="75" hidden="1" customWidth="1"/>
    <col min="12796" max="12797" width="14.88671875" style="75" customWidth="1"/>
    <col min="12798" max="12798" width="0" style="75" hidden="1" customWidth="1"/>
    <col min="12799" max="12799" width="8.88671875" style="75" customWidth="1"/>
    <col min="12800" max="12800" width="17.88671875" style="75" bestFit="1" customWidth="1"/>
    <col min="12801" max="12801" width="13.44140625" style="75" bestFit="1" customWidth="1"/>
    <col min="12802" max="12802" width="17" style="75" customWidth="1"/>
    <col min="12803" max="12807" width="0" style="75" hidden="1" customWidth="1"/>
    <col min="12808" max="12809" width="18.109375" style="75" customWidth="1"/>
    <col min="12810" max="12810" width="16" style="75" customWidth="1"/>
    <col min="12811" max="12811" width="16.44140625" style="75" customWidth="1"/>
    <col min="12812" max="12812" width="19.33203125" style="75" customWidth="1"/>
    <col min="12813" max="13048" width="9.109375" style="75"/>
    <col min="13049" max="13049" width="36" style="75" customWidth="1"/>
    <col min="13050" max="13051" width="0" style="75" hidden="1" customWidth="1"/>
    <col min="13052" max="13053" width="14.88671875" style="75" customWidth="1"/>
    <col min="13054" max="13054" width="0" style="75" hidden="1" customWidth="1"/>
    <col min="13055" max="13055" width="8.88671875" style="75" customWidth="1"/>
    <col min="13056" max="13056" width="17.88671875" style="75" bestFit="1" customWidth="1"/>
    <col min="13057" max="13057" width="13.44140625" style="75" bestFit="1" customWidth="1"/>
    <col min="13058" max="13058" width="17" style="75" customWidth="1"/>
    <col min="13059" max="13063" width="0" style="75" hidden="1" customWidth="1"/>
    <col min="13064" max="13065" width="18.109375" style="75" customWidth="1"/>
    <col min="13066" max="13066" width="16" style="75" customWidth="1"/>
    <col min="13067" max="13067" width="16.44140625" style="75" customWidth="1"/>
    <col min="13068" max="13068" width="19.33203125" style="75" customWidth="1"/>
    <col min="13069" max="13304" width="9.109375" style="75"/>
    <col min="13305" max="13305" width="36" style="75" customWidth="1"/>
    <col min="13306" max="13307" width="0" style="75" hidden="1" customWidth="1"/>
    <col min="13308" max="13309" width="14.88671875" style="75" customWidth="1"/>
    <col min="13310" max="13310" width="0" style="75" hidden="1" customWidth="1"/>
    <col min="13311" max="13311" width="8.88671875" style="75" customWidth="1"/>
    <col min="13312" max="13312" width="17.88671875" style="75" bestFit="1" customWidth="1"/>
    <col min="13313" max="13313" width="13.44140625" style="75" bestFit="1" customWidth="1"/>
    <col min="13314" max="13314" width="17" style="75" customWidth="1"/>
    <col min="13315" max="13319" width="0" style="75" hidden="1" customWidth="1"/>
    <col min="13320" max="13321" width="18.109375" style="75" customWidth="1"/>
    <col min="13322" max="13322" width="16" style="75" customWidth="1"/>
    <col min="13323" max="13323" width="16.44140625" style="75" customWidth="1"/>
    <col min="13324" max="13324" width="19.33203125" style="75" customWidth="1"/>
    <col min="13325" max="13560" width="9.109375" style="75"/>
    <col min="13561" max="13561" width="36" style="75" customWidth="1"/>
    <col min="13562" max="13563" width="0" style="75" hidden="1" customWidth="1"/>
    <col min="13564" max="13565" width="14.88671875" style="75" customWidth="1"/>
    <col min="13566" max="13566" width="0" style="75" hidden="1" customWidth="1"/>
    <col min="13567" max="13567" width="8.88671875" style="75" customWidth="1"/>
    <col min="13568" max="13568" width="17.88671875" style="75" bestFit="1" customWidth="1"/>
    <col min="13569" max="13569" width="13.44140625" style="75" bestFit="1" customWidth="1"/>
    <col min="13570" max="13570" width="17" style="75" customWidth="1"/>
    <col min="13571" max="13575" width="0" style="75" hidden="1" customWidth="1"/>
    <col min="13576" max="13577" width="18.109375" style="75" customWidth="1"/>
    <col min="13578" max="13578" width="16" style="75" customWidth="1"/>
    <col min="13579" max="13579" width="16.44140625" style="75" customWidth="1"/>
    <col min="13580" max="13580" width="19.33203125" style="75" customWidth="1"/>
    <col min="13581" max="13816" width="9.109375" style="75"/>
    <col min="13817" max="13817" width="36" style="75" customWidth="1"/>
    <col min="13818" max="13819" width="0" style="75" hidden="1" customWidth="1"/>
    <col min="13820" max="13821" width="14.88671875" style="75" customWidth="1"/>
    <col min="13822" max="13822" width="0" style="75" hidden="1" customWidth="1"/>
    <col min="13823" max="13823" width="8.88671875" style="75" customWidth="1"/>
    <col min="13824" max="13824" width="17.88671875" style="75" bestFit="1" customWidth="1"/>
    <col min="13825" max="13825" width="13.44140625" style="75" bestFit="1" customWidth="1"/>
    <col min="13826" max="13826" width="17" style="75" customWidth="1"/>
    <col min="13827" max="13831" width="0" style="75" hidden="1" customWidth="1"/>
    <col min="13832" max="13833" width="18.109375" style="75" customWidth="1"/>
    <col min="13834" max="13834" width="16" style="75" customWidth="1"/>
    <col min="13835" max="13835" width="16.44140625" style="75" customWidth="1"/>
    <col min="13836" max="13836" width="19.33203125" style="75" customWidth="1"/>
    <col min="13837" max="14072" width="9.109375" style="75"/>
    <col min="14073" max="14073" width="36" style="75" customWidth="1"/>
    <col min="14074" max="14075" width="0" style="75" hidden="1" customWidth="1"/>
    <col min="14076" max="14077" width="14.88671875" style="75" customWidth="1"/>
    <col min="14078" max="14078" width="0" style="75" hidden="1" customWidth="1"/>
    <col min="14079" max="14079" width="8.88671875" style="75" customWidth="1"/>
    <col min="14080" max="14080" width="17.88671875" style="75" bestFit="1" customWidth="1"/>
    <col min="14081" max="14081" width="13.44140625" style="75" bestFit="1" customWidth="1"/>
    <col min="14082" max="14082" width="17" style="75" customWidth="1"/>
    <col min="14083" max="14087" width="0" style="75" hidden="1" customWidth="1"/>
    <col min="14088" max="14089" width="18.109375" style="75" customWidth="1"/>
    <col min="14090" max="14090" width="16" style="75" customWidth="1"/>
    <col min="14091" max="14091" width="16.44140625" style="75" customWidth="1"/>
    <col min="14092" max="14092" width="19.33203125" style="75" customWidth="1"/>
    <col min="14093" max="14328" width="9.109375" style="75"/>
    <col min="14329" max="14329" width="36" style="75" customWidth="1"/>
    <col min="14330" max="14331" width="0" style="75" hidden="1" customWidth="1"/>
    <col min="14332" max="14333" width="14.88671875" style="75" customWidth="1"/>
    <col min="14334" max="14334" width="0" style="75" hidden="1" customWidth="1"/>
    <col min="14335" max="14335" width="8.88671875" style="75" customWidth="1"/>
    <col min="14336" max="14336" width="17.88671875" style="75" bestFit="1" customWidth="1"/>
    <col min="14337" max="14337" width="13.44140625" style="75" bestFit="1" customWidth="1"/>
    <col min="14338" max="14338" width="17" style="75" customWidth="1"/>
    <col min="14339" max="14343" width="0" style="75" hidden="1" customWidth="1"/>
    <col min="14344" max="14345" width="18.109375" style="75" customWidth="1"/>
    <col min="14346" max="14346" width="16" style="75" customWidth="1"/>
    <col min="14347" max="14347" width="16.44140625" style="75" customWidth="1"/>
    <col min="14348" max="14348" width="19.33203125" style="75" customWidth="1"/>
    <col min="14349" max="14584" width="9.109375" style="75"/>
    <col min="14585" max="14585" width="36" style="75" customWidth="1"/>
    <col min="14586" max="14587" width="0" style="75" hidden="1" customWidth="1"/>
    <col min="14588" max="14589" width="14.88671875" style="75" customWidth="1"/>
    <col min="14590" max="14590" width="0" style="75" hidden="1" customWidth="1"/>
    <col min="14591" max="14591" width="8.88671875" style="75" customWidth="1"/>
    <col min="14592" max="14592" width="17.88671875" style="75" bestFit="1" customWidth="1"/>
    <col min="14593" max="14593" width="13.44140625" style="75" bestFit="1" customWidth="1"/>
    <col min="14594" max="14594" width="17" style="75" customWidth="1"/>
    <col min="14595" max="14599" width="0" style="75" hidden="1" customWidth="1"/>
    <col min="14600" max="14601" width="18.109375" style="75" customWidth="1"/>
    <col min="14602" max="14602" width="16" style="75" customWidth="1"/>
    <col min="14603" max="14603" width="16.44140625" style="75" customWidth="1"/>
    <col min="14604" max="14604" width="19.33203125" style="75" customWidth="1"/>
    <col min="14605" max="14840" width="9.109375" style="75"/>
    <col min="14841" max="14841" width="36" style="75" customWidth="1"/>
    <col min="14842" max="14843" width="0" style="75" hidden="1" customWidth="1"/>
    <col min="14844" max="14845" width="14.88671875" style="75" customWidth="1"/>
    <col min="14846" max="14846" width="0" style="75" hidden="1" customWidth="1"/>
    <col min="14847" max="14847" width="8.88671875" style="75" customWidth="1"/>
    <col min="14848" max="14848" width="17.88671875" style="75" bestFit="1" customWidth="1"/>
    <col min="14849" max="14849" width="13.44140625" style="75" bestFit="1" customWidth="1"/>
    <col min="14850" max="14850" width="17" style="75" customWidth="1"/>
    <col min="14851" max="14855" width="0" style="75" hidden="1" customWidth="1"/>
    <col min="14856" max="14857" width="18.109375" style="75" customWidth="1"/>
    <col min="14858" max="14858" width="16" style="75" customWidth="1"/>
    <col min="14859" max="14859" width="16.44140625" style="75" customWidth="1"/>
    <col min="14860" max="14860" width="19.33203125" style="75" customWidth="1"/>
    <col min="14861" max="15096" width="9.109375" style="75"/>
    <col min="15097" max="15097" width="36" style="75" customWidth="1"/>
    <col min="15098" max="15099" width="0" style="75" hidden="1" customWidth="1"/>
    <col min="15100" max="15101" width="14.88671875" style="75" customWidth="1"/>
    <col min="15102" max="15102" width="0" style="75" hidden="1" customWidth="1"/>
    <col min="15103" max="15103" width="8.88671875" style="75" customWidth="1"/>
    <col min="15104" max="15104" width="17.88671875" style="75" bestFit="1" customWidth="1"/>
    <col min="15105" max="15105" width="13.44140625" style="75" bestFit="1" customWidth="1"/>
    <col min="15106" max="15106" width="17" style="75" customWidth="1"/>
    <col min="15107" max="15111" width="0" style="75" hidden="1" customWidth="1"/>
    <col min="15112" max="15113" width="18.109375" style="75" customWidth="1"/>
    <col min="15114" max="15114" width="16" style="75" customWidth="1"/>
    <col min="15115" max="15115" width="16.44140625" style="75" customWidth="1"/>
    <col min="15116" max="15116" width="19.33203125" style="75" customWidth="1"/>
    <col min="15117" max="15352" width="9.109375" style="75"/>
    <col min="15353" max="15353" width="36" style="75" customWidth="1"/>
    <col min="15354" max="15355" width="0" style="75" hidden="1" customWidth="1"/>
    <col min="15356" max="15357" width="14.88671875" style="75" customWidth="1"/>
    <col min="15358" max="15358" width="0" style="75" hidden="1" customWidth="1"/>
    <col min="15359" max="15359" width="8.88671875" style="75" customWidth="1"/>
    <col min="15360" max="15360" width="17.88671875" style="75" bestFit="1" customWidth="1"/>
    <col min="15361" max="15361" width="13.44140625" style="75" bestFit="1" customWidth="1"/>
    <col min="15362" max="15362" width="17" style="75" customWidth="1"/>
    <col min="15363" max="15367" width="0" style="75" hidden="1" customWidth="1"/>
    <col min="15368" max="15369" width="18.109375" style="75" customWidth="1"/>
    <col min="15370" max="15370" width="16" style="75" customWidth="1"/>
    <col min="15371" max="15371" width="16.44140625" style="75" customWidth="1"/>
    <col min="15372" max="15372" width="19.33203125" style="75" customWidth="1"/>
    <col min="15373" max="15608" width="9.109375" style="75"/>
    <col min="15609" max="15609" width="36" style="75" customWidth="1"/>
    <col min="15610" max="15611" width="0" style="75" hidden="1" customWidth="1"/>
    <col min="15612" max="15613" width="14.88671875" style="75" customWidth="1"/>
    <col min="15614" max="15614" width="0" style="75" hidden="1" customWidth="1"/>
    <col min="15615" max="15615" width="8.88671875" style="75" customWidth="1"/>
    <col min="15616" max="15616" width="17.88671875" style="75" bestFit="1" customWidth="1"/>
    <col min="15617" max="15617" width="13.44140625" style="75" bestFit="1" customWidth="1"/>
    <col min="15618" max="15618" width="17" style="75" customWidth="1"/>
    <col min="15619" max="15623" width="0" style="75" hidden="1" customWidth="1"/>
    <col min="15624" max="15625" width="18.109375" style="75" customWidth="1"/>
    <col min="15626" max="15626" width="16" style="75" customWidth="1"/>
    <col min="15627" max="15627" width="16.44140625" style="75" customWidth="1"/>
    <col min="15628" max="15628" width="19.33203125" style="75" customWidth="1"/>
    <col min="15629" max="15864" width="9.109375" style="75"/>
    <col min="15865" max="15865" width="36" style="75" customWidth="1"/>
    <col min="15866" max="15867" width="0" style="75" hidden="1" customWidth="1"/>
    <col min="15868" max="15869" width="14.88671875" style="75" customWidth="1"/>
    <col min="15870" max="15870" width="0" style="75" hidden="1" customWidth="1"/>
    <col min="15871" max="15871" width="8.88671875" style="75" customWidth="1"/>
    <col min="15872" max="15872" width="17.88671875" style="75" bestFit="1" customWidth="1"/>
    <col min="15873" max="15873" width="13.44140625" style="75" bestFit="1" customWidth="1"/>
    <col min="15874" max="15874" width="17" style="75" customWidth="1"/>
    <col min="15875" max="15879" width="0" style="75" hidden="1" customWidth="1"/>
    <col min="15880" max="15881" width="18.109375" style="75" customWidth="1"/>
    <col min="15882" max="15882" width="16" style="75" customWidth="1"/>
    <col min="15883" max="15883" width="16.44140625" style="75" customWidth="1"/>
    <col min="15884" max="15884" width="19.33203125" style="75" customWidth="1"/>
    <col min="15885" max="16120" width="9.109375" style="75"/>
    <col min="16121" max="16121" width="36" style="75" customWidth="1"/>
    <col min="16122" max="16123" width="0" style="75" hidden="1" customWidth="1"/>
    <col min="16124" max="16125" width="14.88671875" style="75" customWidth="1"/>
    <col min="16126" max="16126" width="0" style="75" hidden="1" customWidth="1"/>
    <col min="16127" max="16127" width="8.88671875" style="75" customWidth="1"/>
    <col min="16128" max="16128" width="17.88671875" style="75" bestFit="1" customWidth="1"/>
    <col min="16129" max="16129" width="13.44140625" style="75" bestFit="1" customWidth="1"/>
    <col min="16130" max="16130" width="17" style="75" customWidth="1"/>
    <col min="16131" max="16135" width="0" style="75" hidden="1" customWidth="1"/>
    <col min="16136" max="16137" width="18.109375" style="75" customWidth="1"/>
    <col min="16138" max="16138" width="16" style="75" customWidth="1"/>
    <col min="16139" max="16139" width="16.44140625" style="75" customWidth="1"/>
    <col min="16140" max="16140" width="19.33203125" style="75" customWidth="1"/>
    <col min="16141" max="16384" width="9.109375" style="75"/>
  </cols>
  <sheetData>
    <row r="1" spans="1:14">
      <c r="A1" s="77">
        <f>+NOMBRE</f>
        <v>0</v>
      </c>
      <c r="D1" s="77" t="s">
        <v>294</v>
      </c>
      <c r="J1" s="224" t="s">
        <v>295</v>
      </c>
      <c r="K1" s="463">
        <f>+'Tasa de cambio 31.12.2023'!I3</f>
        <v>57.826500000000003</v>
      </c>
    </row>
    <row r="2" spans="1:14">
      <c r="A2" s="75" t="s">
        <v>296</v>
      </c>
      <c r="D2" s="517"/>
      <c r="F2" s="76" t="s">
        <v>297</v>
      </c>
    </row>
    <row r="3" spans="1:14">
      <c r="D3" s="514"/>
      <c r="F3" s="76" t="s">
        <v>298</v>
      </c>
    </row>
    <row r="4" spans="1:14" ht="13.8" thickBot="1"/>
    <row r="5" spans="1:14" s="77" customFormat="1" ht="9.75" customHeight="1">
      <c r="A5" s="455"/>
      <c r="B5" s="456"/>
      <c r="C5" s="457"/>
      <c r="D5" s="457"/>
      <c r="E5" s="457"/>
      <c r="F5" s="457"/>
      <c r="G5" s="458"/>
      <c r="H5" s="458"/>
      <c r="I5" s="458"/>
      <c r="J5" s="823"/>
      <c r="K5" s="823"/>
      <c r="L5" s="457"/>
      <c r="M5" s="459"/>
      <c r="N5" s="220"/>
    </row>
    <row r="6" spans="1:14" s="77" customFormat="1">
      <c r="A6" s="460"/>
      <c r="B6" s="221"/>
      <c r="C6" s="405" t="s">
        <v>299</v>
      </c>
      <c r="D6" s="405" t="s">
        <v>300</v>
      </c>
      <c r="E6" s="405" t="s">
        <v>301</v>
      </c>
      <c r="F6" s="405"/>
      <c r="G6" s="222"/>
      <c r="H6" s="222"/>
      <c r="I6" s="222"/>
      <c r="J6" s="824" t="s">
        <v>302</v>
      </c>
      <c r="K6" s="824"/>
      <c r="L6" s="405" t="s">
        <v>303</v>
      </c>
      <c r="M6" s="461" t="s">
        <v>302</v>
      </c>
      <c r="N6" s="223" t="s">
        <v>304</v>
      </c>
    </row>
    <row r="7" spans="1:14" s="77" customFormat="1">
      <c r="A7" s="462" t="s">
        <v>305</v>
      </c>
      <c r="B7" s="405" t="s">
        <v>306</v>
      </c>
      <c r="C7" s="405" t="s">
        <v>307</v>
      </c>
      <c r="D7" s="405" t="s">
        <v>307</v>
      </c>
      <c r="E7" s="405" t="s">
        <v>308</v>
      </c>
      <c r="F7" s="405"/>
      <c r="G7" s="224" t="s">
        <v>309</v>
      </c>
      <c r="H7" s="224" t="s">
        <v>310</v>
      </c>
      <c r="I7" s="224" t="s">
        <v>16</v>
      </c>
      <c r="J7" s="405" t="s">
        <v>311</v>
      </c>
      <c r="K7" s="405" t="s">
        <v>307</v>
      </c>
      <c r="L7" s="405" t="s">
        <v>312</v>
      </c>
      <c r="M7" s="461" t="s">
        <v>313</v>
      </c>
      <c r="N7" s="223"/>
    </row>
    <row r="8" spans="1:14" s="77" customFormat="1" ht="13.8" thickBot="1">
      <c r="A8" s="460"/>
      <c r="B8" s="221"/>
      <c r="C8" s="405"/>
      <c r="D8" s="405"/>
      <c r="E8" s="225" t="s">
        <v>314</v>
      </c>
      <c r="F8" s="405" t="s">
        <v>315</v>
      </c>
      <c r="G8" s="224" t="s">
        <v>316</v>
      </c>
      <c r="H8" s="224" t="s">
        <v>317</v>
      </c>
      <c r="I8" s="224" t="s">
        <v>316</v>
      </c>
      <c r="J8" s="405"/>
      <c r="K8" s="405"/>
      <c r="L8" s="405"/>
      <c r="M8" s="461"/>
      <c r="N8" s="226"/>
    </row>
    <row r="9" spans="1:14" ht="15" customHeight="1">
      <c r="A9" s="521"/>
      <c r="B9" s="522"/>
      <c r="C9" s="523"/>
      <c r="D9" s="524"/>
      <c r="E9" s="525"/>
      <c r="F9" s="526"/>
      <c r="G9" s="527"/>
      <c r="H9" s="527"/>
      <c r="I9" s="527"/>
      <c r="J9" s="524"/>
      <c r="K9" s="524"/>
      <c r="L9" s="524"/>
      <c r="M9" s="524"/>
    </row>
    <row r="10" spans="1:14" ht="15" customHeight="1">
      <c r="A10" s="521"/>
      <c r="B10" s="522"/>
      <c r="C10" s="528"/>
      <c r="D10" s="524"/>
      <c r="E10" s="525"/>
      <c r="F10" s="526"/>
      <c r="G10" s="527"/>
      <c r="H10" s="527"/>
      <c r="I10" s="527"/>
      <c r="J10" s="524"/>
      <c r="K10" s="524"/>
      <c r="L10" s="524"/>
      <c r="M10" s="524"/>
    </row>
    <row r="11" spans="1:14" ht="15" customHeight="1">
      <c r="A11" s="521"/>
      <c r="B11" s="522"/>
      <c r="C11" s="528"/>
      <c r="D11" s="524"/>
      <c r="E11" s="525"/>
      <c r="F11" s="526"/>
      <c r="G11" s="527"/>
      <c r="H11" s="527"/>
      <c r="I11" s="527"/>
      <c r="J11" s="524"/>
      <c r="K11" s="524"/>
      <c r="L11" s="524"/>
      <c r="M11" s="524"/>
    </row>
    <row r="12" spans="1:14" ht="15" customHeight="1">
      <c r="A12" s="529"/>
      <c r="B12" s="522"/>
      <c r="C12" s="528"/>
      <c r="D12" s="524"/>
      <c r="E12" s="525"/>
      <c r="F12" s="526"/>
      <c r="G12" s="527"/>
      <c r="H12" s="527"/>
      <c r="I12" s="527"/>
      <c r="J12" s="524"/>
      <c r="K12" s="524"/>
      <c r="L12" s="524"/>
      <c r="M12" s="524"/>
    </row>
    <row r="13" spans="1:14" s="542" customFormat="1" ht="23.25" customHeight="1" thickBot="1">
      <c r="A13" s="540"/>
      <c r="B13" s="541" t="s">
        <v>318</v>
      </c>
      <c r="C13" s="74"/>
      <c r="D13" s="74"/>
      <c r="E13" s="74"/>
      <c r="F13" s="74"/>
      <c r="G13" s="74">
        <f t="shared" ref="G13:M13" si="0">SUM(G9:G12)</f>
        <v>0</v>
      </c>
      <c r="H13" s="74">
        <f t="shared" si="0"/>
        <v>0</v>
      </c>
      <c r="I13" s="74">
        <f t="shared" si="0"/>
        <v>0</v>
      </c>
      <c r="J13" s="74">
        <f t="shared" si="0"/>
        <v>0</v>
      </c>
      <c r="K13" s="74">
        <f t="shared" si="0"/>
        <v>0</v>
      </c>
      <c r="L13" s="74">
        <f t="shared" si="0"/>
        <v>0</v>
      </c>
      <c r="M13" s="74">
        <f t="shared" si="0"/>
        <v>0</v>
      </c>
    </row>
    <row r="14" spans="1:14" ht="15" customHeight="1">
      <c r="A14" s="84"/>
      <c r="B14" s="88"/>
      <c r="C14" s="90"/>
      <c r="D14" s="87"/>
      <c r="E14" s="91"/>
      <c r="F14" s="85"/>
      <c r="G14" s="86"/>
      <c r="H14" s="86"/>
      <c r="J14" s="87"/>
      <c r="K14" s="87"/>
      <c r="L14" s="87"/>
      <c r="M14" s="87"/>
    </row>
    <row r="15" spans="1:14" ht="15" customHeight="1">
      <c r="A15" s="89"/>
      <c r="B15" s="89"/>
      <c r="C15" s="515">
        <f>SUM(C9:C14)</f>
        <v>0</v>
      </c>
      <c r="D15" s="89"/>
      <c r="E15" s="89"/>
      <c r="F15" s="84"/>
      <c r="G15" s="71"/>
      <c r="H15" s="71"/>
      <c r="J15" s="89"/>
      <c r="K15" s="89"/>
      <c r="L15" s="89"/>
      <c r="M15" s="89"/>
    </row>
    <row r="16" spans="1:14" ht="15" customHeight="1">
      <c r="B16" s="518"/>
      <c r="C16" s="530"/>
      <c r="D16" s="518"/>
      <c r="E16" s="518"/>
      <c r="F16" s="531"/>
      <c r="G16" s="532"/>
      <c r="H16" s="532"/>
      <c r="I16" s="533"/>
      <c r="L16" s="69"/>
      <c r="M16" s="69"/>
    </row>
    <row r="17" spans="2:9" s="516" customFormat="1">
      <c r="B17" s="534"/>
      <c r="C17" s="535"/>
      <c r="D17" s="535"/>
      <c r="E17" s="534"/>
      <c r="F17" s="536"/>
      <c r="G17" s="537"/>
      <c r="H17" s="537"/>
      <c r="I17" s="538"/>
    </row>
    <row r="18" spans="2:9">
      <c r="B18" s="518"/>
      <c r="C18" s="534"/>
      <c r="D18" s="534"/>
      <c r="E18" s="534"/>
      <c r="F18" s="536"/>
      <c r="G18" s="537"/>
      <c r="H18" s="537"/>
      <c r="I18" s="518"/>
    </row>
    <row r="19" spans="2:9">
      <c r="B19" s="518"/>
      <c r="C19" s="534"/>
      <c r="D19" s="534"/>
      <c r="E19" s="534"/>
      <c r="F19" s="536"/>
      <c r="G19" s="537"/>
      <c r="H19" s="537"/>
      <c r="I19" s="532"/>
    </row>
    <row r="20" spans="2:9">
      <c r="B20" s="539"/>
      <c r="C20" s="518"/>
      <c r="D20" s="518"/>
      <c r="E20" s="518"/>
      <c r="F20" s="531"/>
      <c r="G20" s="532"/>
      <c r="H20" s="532"/>
      <c r="I20" s="532"/>
    </row>
  </sheetData>
  <mergeCells count="2">
    <mergeCell ref="J5:K5"/>
    <mergeCell ref="J6:K6"/>
  </mergeCells>
  <pageMargins left="0.7" right="0.7" top="0.75" bottom="0.75" header="0.3" footer="0.3"/>
  <pageSetup scale="57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B1:K39"/>
  <sheetViews>
    <sheetView showGridLines="0" zoomScale="91" zoomScaleNormal="91" workbookViewId="0">
      <selection activeCell="E6" sqref="E6"/>
    </sheetView>
  </sheetViews>
  <sheetFormatPr defaultColWidth="9.109375" defaultRowHeight="13.2"/>
  <cols>
    <col min="1" max="1" width="9.44140625" style="206" customWidth="1"/>
    <col min="2" max="2" width="41.88671875" style="206" bestFit="1" customWidth="1"/>
    <col min="3" max="3" width="20.6640625" style="206" customWidth="1"/>
    <col min="4" max="4" width="16.6640625" style="230" customWidth="1"/>
    <col min="5" max="5" width="20.44140625" style="230" customWidth="1"/>
    <col min="6" max="7" width="19.44140625" style="206" customWidth="1"/>
    <col min="8" max="9" width="16" style="206" bestFit="1" customWidth="1"/>
    <col min="10" max="10" width="11.33203125" style="206" bestFit="1" customWidth="1"/>
    <col min="11" max="257" width="9.109375" style="206"/>
    <col min="258" max="258" width="9.44140625" style="206" customWidth="1"/>
    <col min="259" max="259" width="41.88671875" style="206" bestFit="1" customWidth="1"/>
    <col min="260" max="260" width="16.6640625" style="206" customWidth="1"/>
    <col min="261" max="261" width="28.44140625" style="206" bestFit="1" customWidth="1"/>
    <col min="262" max="262" width="19.44140625" style="206" customWidth="1"/>
    <col min="263" max="263" width="9.109375" style="206"/>
    <col min="264" max="264" width="12.88671875" style="206" bestFit="1" customWidth="1"/>
    <col min="265" max="265" width="13.109375" style="206" customWidth="1"/>
    <col min="266" max="266" width="11.33203125" style="206" bestFit="1" customWidth="1"/>
    <col min="267" max="513" width="9.109375" style="206"/>
    <col min="514" max="514" width="9.44140625" style="206" customWidth="1"/>
    <col min="515" max="515" width="41.88671875" style="206" bestFit="1" customWidth="1"/>
    <col min="516" max="516" width="16.6640625" style="206" customWidth="1"/>
    <col min="517" max="517" width="28.44140625" style="206" bestFit="1" customWidth="1"/>
    <col min="518" max="518" width="19.44140625" style="206" customWidth="1"/>
    <col min="519" max="519" width="9.109375" style="206"/>
    <col min="520" max="520" width="12.88671875" style="206" bestFit="1" customWidth="1"/>
    <col min="521" max="521" width="13.109375" style="206" customWidth="1"/>
    <col min="522" max="522" width="11.33203125" style="206" bestFit="1" customWidth="1"/>
    <col min="523" max="769" width="9.109375" style="206"/>
    <col min="770" max="770" width="9.44140625" style="206" customWidth="1"/>
    <col min="771" max="771" width="41.88671875" style="206" bestFit="1" customWidth="1"/>
    <col min="772" max="772" width="16.6640625" style="206" customWidth="1"/>
    <col min="773" max="773" width="28.44140625" style="206" bestFit="1" customWidth="1"/>
    <col min="774" max="774" width="19.44140625" style="206" customWidth="1"/>
    <col min="775" max="775" width="9.109375" style="206"/>
    <col min="776" max="776" width="12.88671875" style="206" bestFit="1" customWidth="1"/>
    <col min="777" max="777" width="13.109375" style="206" customWidth="1"/>
    <col min="778" max="778" width="11.33203125" style="206" bestFit="1" customWidth="1"/>
    <col min="779" max="1025" width="9.109375" style="206"/>
    <col min="1026" max="1026" width="9.44140625" style="206" customWidth="1"/>
    <col min="1027" max="1027" width="41.88671875" style="206" bestFit="1" customWidth="1"/>
    <col min="1028" max="1028" width="16.6640625" style="206" customWidth="1"/>
    <col min="1029" max="1029" width="28.44140625" style="206" bestFit="1" customWidth="1"/>
    <col min="1030" max="1030" width="19.44140625" style="206" customWidth="1"/>
    <col min="1031" max="1031" width="9.109375" style="206"/>
    <col min="1032" max="1032" width="12.88671875" style="206" bestFit="1" customWidth="1"/>
    <col min="1033" max="1033" width="13.109375" style="206" customWidth="1"/>
    <col min="1034" max="1034" width="11.33203125" style="206" bestFit="1" customWidth="1"/>
    <col min="1035" max="1281" width="9.109375" style="206"/>
    <col min="1282" max="1282" width="9.44140625" style="206" customWidth="1"/>
    <col min="1283" max="1283" width="41.88671875" style="206" bestFit="1" customWidth="1"/>
    <col min="1284" max="1284" width="16.6640625" style="206" customWidth="1"/>
    <col min="1285" max="1285" width="28.44140625" style="206" bestFit="1" customWidth="1"/>
    <col min="1286" max="1286" width="19.44140625" style="206" customWidth="1"/>
    <col min="1287" max="1287" width="9.109375" style="206"/>
    <col min="1288" max="1288" width="12.88671875" style="206" bestFit="1" customWidth="1"/>
    <col min="1289" max="1289" width="13.109375" style="206" customWidth="1"/>
    <col min="1290" max="1290" width="11.33203125" style="206" bestFit="1" customWidth="1"/>
    <col min="1291" max="1537" width="9.109375" style="206"/>
    <col min="1538" max="1538" width="9.44140625" style="206" customWidth="1"/>
    <col min="1539" max="1539" width="41.88671875" style="206" bestFit="1" customWidth="1"/>
    <col min="1540" max="1540" width="16.6640625" style="206" customWidth="1"/>
    <col min="1541" max="1541" width="28.44140625" style="206" bestFit="1" customWidth="1"/>
    <col min="1542" max="1542" width="19.44140625" style="206" customWidth="1"/>
    <col min="1543" max="1543" width="9.109375" style="206"/>
    <col min="1544" max="1544" width="12.88671875" style="206" bestFit="1" customWidth="1"/>
    <col min="1545" max="1545" width="13.109375" style="206" customWidth="1"/>
    <col min="1546" max="1546" width="11.33203125" style="206" bestFit="1" customWidth="1"/>
    <col min="1547" max="1793" width="9.109375" style="206"/>
    <col min="1794" max="1794" width="9.44140625" style="206" customWidth="1"/>
    <col min="1795" max="1795" width="41.88671875" style="206" bestFit="1" customWidth="1"/>
    <col min="1796" max="1796" width="16.6640625" style="206" customWidth="1"/>
    <col min="1797" max="1797" width="28.44140625" style="206" bestFit="1" customWidth="1"/>
    <col min="1798" max="1798" width="19.44140625" style="206" customWidth="1"/>
    <col min="1799" max="1799" width="9.109375" style="206"/>
    <col min="1800" max="1800" width="12.88671875" style="206" bestFit="1" customWidth="1"/>
    <col min="1801" max="1801" width="13.109375" style="206" customWidth="1"/>
    <col min="1802" max="1802" width="11.33203125" style="206" bestFit="1" customWidth="1"/>
    <col min="1803" max="2049" width="9.109375" style="206"/>
    <col min="2050" max="2050" width="9.44140625" style="206" customWidth="1"/>
    <col min="2051" max="2051" width="41.88671875" style="206" bestFit="1" customWidth="1"/>
    <col min="2052" max="2052" width="16.6640625" style="206" customWidth="1"/>
    <col min="2053" max="2053" width="28.44140625" style="206" bestFit="1" customWidth="1"/>
    <col min="2054" max="2054" width="19.44140625" style="206" customWidth="1"/>
    <col min="2055" max="2055" width="9.109375" style="206"/>
    <col min="2056" max="2056" width="12.88671875" style="206" bestFit="1" customWidth="1"/>
    <col min="2057" max="2057" width="13.109375" style="206" customWidth="1"/>
    <col min="2058" max="2058" width="11.33203125" style="206" bestFit="1" customWidth="1"/>
    <col min="2059" max="2305" width="9.109375" style="206"/>
    <col min="2306" max="2306" width="9.44140625" style="206" customWidth="1"/>
    <col min="2307" max="2307" width="41.88671875" style="206" bestFit="1" customWidth="1"/>
    <col min="2308" max="2308" width="16.6640625" style="206" customWidth="1"/>
    <col min="2309" max="2309" width="28.44140625" style="206" bestFit="1" customWidth="1"/>
    <col min="2310" max="2310" width="19.44140625" style="206" customWidth="1"/>
    <col min="2311" max="2311" width="9.109375" style="206"/>
    <col min="2312" max="2312" width="12.88671875" style="206" bestFit="1" customWidth="1"/>
    <col min="2313" max="2313" width="13.109375" style="206" customWidth="1"/>
    <col min="2314" max="2314" width="11.33203125" style="206" bestFit="1" customWidth="1"/>
    <col min="2315" max="2561" width="9.109375" style="206"/>
    <col min="2562" max="2562" width="9.44140625" style="206" customWidth="1"/>
    <col min="2563" max="2563" width="41.88671875" style="206" bestFit="1" customWidth="1"/>
    <col min="2564" max="2564" width="16.6640625" style="206" customWidth="1"/>
    <col min="2565" max="2565" width="28.44140625" style="206" bestFit="1" customWidth="1"/>
    <col min="2566" max="2566" width="19.44140625" style="206" customWidth="1"/>
    <col min="2567" max="2567" width="9.109375" style="206"/>
    <col min="2568" max="2568" width="12.88671875" style="206" bestFit="1" customWidth="1"/>
    <col min="2569" max="2569" width="13.109375" style="206" customWidth="1"/>
    <col min="2570" max="2570" width="11.33203125" style="206" bestFit="1" customWidth="1"/>
    <col min="2571" max="2817" width="9.109375" style="206"/>
    <col min="2818" max="2818" width="9.44140625" style="206" customWidth="1"/>
    <col min="2819" max="2819" width="41.88671875" style="206" bestFit="1" customWidth="1"/>
    <col min="2820" max="2820" width="16.6640625" style="206" customWidth="1"/>
    <col min="2821" max="2821" width="28.44140625" style="206" bestFit="1" customWidth="1"/>
    <col min="2822" max="2822" width="19.44140625" style="206" customWidth="1"/>
    <col min="2823" max="2823" width="9.109375" style="206"/>
    <col min="2824" max="2824" width="12.88671875" style="206" bestFit="1" customWidth="1"/>
    <col min="2825" max="2825" width="13.109375" style="206" customWidth="1"/>
    <col min="2826" max="2826" width="11.33203125" style="206" bestFit="1" customWidth="1"/>
    <col min="2827" max="3073" width="9.109375" style="206"/>
    <col min="3074" max="3074" width="9.44140625" style="206" customWidth="1"/>
    <col min="3075" max="3075" width="41.88671875" style="206" bestFit="1" customWidth="1"/>
    <col min="3076" max="3076" width="16.6640625" style="206" customWidth="1"/>
    <col min="3077" max="3077" width="28.44140625" style="206" bestFit="1" customWidth="1"/>
    <col min="3078" max="3078" width="19.44140625" style="206" customWidth="1"/>
    <col min="3079" max="3079" width="9.109375" style="206"/>
    <col min="3080" max="3080" width="12.88671875" style="206" bestFit="1" customWidth="1"/>
    <col min="3081" max="3081" width="13.109375" style="206" customWidth="1"/>
    <col min="3082" max="3082" width="11.33203125" style="206" bestFit="1" customWidth="1"/>
    <col min="3083" max="3329" width="9.109375" style="206"/>
    <col min="3330" max="3330" width="9.44140625" style="206" customWidth="1"/>
    <col min="3331" max="3331" width="41.88671875" style="206" bestFit="1" customWidth="1"/>
    <col min="3332" max="3332" width="16.6640625" style="206" customWidth="1"/>
    <col min="3333" max="3333" width="28.44140625" style="206" bestFit="1" customWidth="1"/>
    <col min="3334" max="3334" width="19.44140625" style="206" customWidth="1"/>
    <col min="3335" max="3335" width="9.109375" style="206"/>
    <col min="3336" max="3336" width="12.88671875" style="206" bestFit="1" customWidth="1"/>
    <col min="3337" max="3337" width="13.109375" style="206" customWidth="1"/>
    <col min="3338" max="3338" width="11.33203125" style="206" bestFit="1" customWidth="1"/>
    <col min="3339" max="3585" width="9.109375" style="206"/>
    <col min="3586" max="3586" width="9.44140625" style="206" customWidth="1"/>
    <col min="3587" max="3587" width="41.88671875" style="206" bestFit="1" customWidth="1"/>
    <col min="3588" max="3588" width="16.6640625" style="206" customWidth="1"/>
    <col min="3589" max="3589" width="28.44140625" style="206" bestFit="1" customWidth="1"/>
    <col min="3590" max="3590" width="19.44140625" style="206" customWidth="1"/>
    <col min="3591" max="3591" width="9.109375" style="206"/>
    <col min="3592" max="3592" width="12.88671875" style="206" bestFit="1" customWidth="1"/>
    <col min="3593" max="3593" width="13.109375" style="206" customWidth="1"/>
    <col min="3594" max="3594" width="11.33203125" style="206" bestFit="1" customWidth="1"/>
    <col min="3595" max="3841" width="9.109375" style="206"/>
    <col min="3842" max="3842" width="9.44140625" style="206" customWidth="1"/>
    <col min="3843" max="3843" width="41.88671875" style="206" bestFit="1" customWidth="1"/>
    <col min="3844" max="3844" width="16.6640625" style="206" customWidth="1"/>
    <col min="3845" max="3845" width="28.44140625" style="206" bestFit="1" customWidth="1"/>
    <col min="3846" max="3846" width="19.44140625" style="206" customWidth="1"/>
    <col min="3847" max="3847" width="9.109375" style="206"/>
    <col min="3848" max="3848" width="12.88671875" style="206" bestFit="1" customWidth="1"/>
    <col min="3849" max="3849" width="13.109375" style="206" customWidth="1"/>
    <col min="3850" max="3850" width="11.33203125" style="206" bestFit="1" customWidth="1"/>
    <col min="3851" max="4097" width="9.109375" style="206"/>
    <col min="4098" max="4098" width="9.44140625" style="206" customWidth="1"/>
    <col min="4099" max="4099" width="41.88671875" style="206" bestFit="1" customWidth="1"/>
    <col min="4100" max="4100" width="16.6640625" style="206" customWidth="1"/>
    <col min="4101" max="4101" width="28.44140625" style="206" bestFit="1" customWidth="1"/>
    <col min="4102" max="4102" width="19.44140625" style="206" customWidth="1"/>
    <col min="4103" max="4103" width="9.109375" style="206"/>
    <col min="4104" max="4104" width="12.88671875" style="206" bestFit="1" customWidth="1"/>
    <col min="4105" max="4105" width="13.109375" style="206" customWidth="1"/>
    <col min="4106" max="4106" width="11.33203125" style="206" bestFit="1" customWidth="1"/>
    <col min="4107" max="4353" width="9.109375" style="206"/>
    <col min="4354" max="4354" width="9.44140625" style="206" customWidth="1"/>
    <col min="4355" max="4355" width="41.88671875" style="206" bestFit="1" customWidth="1"/>
    <col min="4356" max="4356" width="16.6640625" style="206" customWidth="1"/>
    <col min="4357" max="4357" width="28.44140625" style="206" bestFit="1" customWidth="1"/>
    <col min="4358" max="4358" width="19.44140625" style="206" customWidth="1"/>
    <col min="4359" max="4359" width="9.109375" style="206"/>
    <col min="4360" max="4360" width="12.88671875" style="206" bestFit="1" customWidth="1"/>
    <col min="4361" max="4361" width="13.109375" style="206" customWidth="1"/>
    <col min="4362" max="4362" width="11.33203125" style="206" bestFit="1" customWidth="1"/>
    <col min="4363" max="4609" width="9.109375" style="206"/>
    <col min="4610" max="4610" width="9.44140625" style="206" customWidth="1"/>
    <col min="4611" max="4611" width="41.88671875" style="206" bestFit="1" customWidth="1"/>
    <col min="4612" max="4612" width="16.6640625" style="206" customWidth="1"/>
    <col min="4613" max="4613" width="28.44140625" style="206" bestFit="1" customWidth="1"/>
    <col min="4614" max="4614" width="19.44140625" style="206" customWidth="1"/>
    <col min="4615" max="4615" width="9.109375" style="206"/>
    <col min="4616" max="4616" width="12.88671875" style="206" bestFit="1" customWidth="1"/>
    <col min="4617" max="4617" width="13.109375" style="206" customWidth="1"/>
    <col min="4618" max="4618" width="11.33203125" style="206" bestFit="1" customWidth="1"/>
    <col min="4619" max="4865" width="9.109375" style="206"/>
    <col min="4866" max="4866" width="9.44140625" style="206" customWidth="1"/>
    <col min="4867" max="4867" width="41.88671875" style="206" bestFit="1" customWidth="1"/>
    <col min="4868" max="4868" width="16.6640625" style="206" customWidth="1"/>
    <col min="4869" max="4869" width="28.44140625" style="206" bestFit="1" customWidth="1"/>
    <col min="4870" max="4870" width="19.44140625" style="206" customWidth="1"/>
    <col min="4871" max="4871" width="9.109375" style="206"/>
    <col min="4872" max="4872" width="12.88671875" style="206" bestFit="1" customWidth="1"/>
    <col min="4873" max="4873" width="13.109375" style="206" customWidth="1"/>
    <col min="4874" max="4874" width="11.33203125" style="206" bestFit="1" customWidth="1"/>
    <col min="4875" max="5121" width="9.109375" style="206"/>
    <col min="5122" max="5122" width="9.44140625" style="206" customWidth="1"/>
    <col min="5123" max="5123" width="41.88671875" style="206" bestFit="1" customWidth="1"/>
    <col min="5124" max="5124" width="16.6640625" style="206" customWidth="1"/>
    <col min="5125" max="5125" width="28.44140625" style="206" bestFit="1" customWidth="1"/>
    <col min="5126" max="5126" width="19.44140625" style="206" customWidth="1"/>
    <col min="5127" max="5127" width="9.109375" style="206"/>
    <col min="5128" max="5128" width="12.88671875" style="206" bestFit="1" customWidth="1"/>
    <col min="5129" max="5129" width="13.109375" style="206" customWidth="1"/>
    <col min="5130" max="5130" width="11.33203125" style="206" bestFit="1" customWidth="1"/>
    <col min="5131" max="5377" width="9.109375" style="206"/>
    <col min="5378" max="5378" width="9.44140625" style="206" customWidth="1"/>
    <col min="5379" max="5379" width="41.88671875" style="206" bestFit="1" customWidth="1"/>
    <col min="5380" max="5380" width="16.6640625" style="206" customWidth="1"/>
    <col min="5381" max="5381" width="28.44140625" style="206" bestFit="1" customWidth="1"/>
    <col min="5382" max="5382" width="19.44140625" style="206" customWidth="1"/>
    <col min="5383" max="5383" width="9.109375" style="206"/>
    <col min="5384" max="5384" width="12.88671875" style="206" bestFit="1" customWidth="1"/>
    <col min="5385" max="5385" width="13.109375" style="206" customWidth="1"/>
    <col min="5386" max="5386" width="11.33203125" style="206" bestFit="1" customWidth="1"/>
    <col min="5387" max="5633" width="9.109375" style="206"/>
    <col min="5634" max="5634" width="9.44140625" style="206" customWidth="1"/>
    <col min="5635" max="5635" width="41.88671875" style="206" bestFit="1" customWidth="1"/>
    <col min="5636" max="5636" width="16.6640625" style="206" customWidth="1"/>
    <col min="5637" max="5637" width="28.44140625" style="206" bestFit="1" customWidth="1"/>
    <col min="5638" max="5638" width="19.44140625" style="206" customWidth="1"/>
    <col min="5639" max="5639" width="9.109375" style="206"/>
    <col min="5640" max="5640" width="12.88671875" style="206" bestFit="1" customWidth="1"/>
    <col min="5641" max="5641" width="13.109375" style="206" customWidth="1"/>
    <col min="5642" max="5642" width="11.33203125" style="206" bestFit="1" customWidth="1"/>
    <col min="5643" max="5889" width="9.109375" style="206"/>
    <col min="5890" max="5890" width="9.44140625" style="206" customWidth="1"/>
    <col min="5891" max="5891" width="41.88671875" style="206" bestFit="1" customWidth="1"/>
    <col min="5892" max="5892" width="16.6640625" style="206" customWidth="1"/>
    <col min="5893" max="5893" width="28.44140625" style="206" bestFit="1" customWidth="1"/>
    <col min="5894" max="5894" width="19.44140625" style="206" customWidth="1"/>
    <col min="5895" max="5895" width="9.109375" style="206"/>
    <col min="5896" max="5896" width="12.88671875" style="206" bestFit="1" customWidth="1"/>
    <col min="5897" max="5897" width="13.109375" style="206" customWidth="1"/>
    <col min="5898" max="5898" width="11.33203125" style="206" bestFit="1" customWidth="1"/>
    <col min="5899" max="6145" width="9.109375" style="206"/>
    <col min="6146" max="6146" width="9.44140625" style="206" customWidth="1"/>
    <col min="6147" max="6147" width="41.88671875" style="206" bestFit="1" customWidth="1"/>
    <col min="6148" max="6148" width="16.6640625" style="206" customWidth="1"/>
    <col min="6149" max="6149" width="28.44140625" style="206" bestFit="1" customWidth="1"/>
    <col min="6150" max="6150" width="19.44140625" style="206" customWidth="1"/>
    <col min="6151" max="6151" width="9.109375" style="206"/>
    <col min="6152" max="6152" width="12.88671875" style="206" bestFit="1" customWidth="1"/>
    <col min="6153" max="6153" width="13.109375" style="206" customWidth="1"/>
    <col min="6154" max="6154" width="11.33203125" style="206" bestFit="1" customWidth="1"/>
    <col min="6155" max="6401" width="9.109375" style="206"/>
    <col min="6402" max="6402" width="9.44140625" style="206" customWidth="1"/>
    <col min="6403" max="6403" width="41.88671875" style="206" bestFit="1" customWidth="1"/>
    <col min="6404" max="6404" width="16.6640625" style="206" customWidth="1"/>
    <col min="6405" max="6405" width="28.44140625" style="206" bestFit="1" customWidth="1"/>
    <col min="6406" max="6406" width="19.44140625" style="206" customWidth="1"/>
    <col min="6407" max="6407" width="9.109375" style="206"/>
    <col min="6408" max="6408" width="12.88671875" style="206" bestFit="1" customWidth="1"/>
    <col min="6409" max="6409" width="13.109375" style="206" customWidth="1"/>
    <col min="6410" max="6410" width="11.33203125" style="206" bestFit="1" customWidth="1"/>
    <col min="6411" max="6657" width="9.109375" style="206"/>
    <col min="6658" max="6658" width="9.44140625" style="206" customWidth="1"/>
    <col min="6659" max="6659" width="41.88671875" style="206" bestFit="1" customWidth="1"/>
    <col min="6660" max="6660" width="16.6640625" style="206" customWidth="1"/>
    <col min="6661" max="6661" width="28.44140625" style="206" bestFit="1" customWidth="1"/>
    <col min="6662" max="6662" width="19.44140625" style="206" customWidth="1"/>
    <col min="6663" max="6663" width="9.109375" style="206"/>
    <col min="6664" max="6664" width="12.88671875" style="206" bestFit="1" customWidth="1"/>
    <col min="6665" max="6665" width="13.109375" style="206" customWidth="1"/>
    <col min="6666" max="6666" width="11.33203125" style="206" bestFit="1" customWidth="1"/>
    <col min="6667" max="6913" width="9.109375" style="206"/>
    <col min="6914" max="6914" width="9.44140625" style="206" customWidth="1"/>
    <col min="6915" max="6915" width="41.88671875" style="206" bestFit="1" customWidth="1"/>
    <col min="6916" max="6916" width="16.6640625" style="206" customWidth="1"/>
    <col min="6917" max="6917" width="28.44140625" style="206" bestFit="1" customWidth="1"/>
    <col min="6918" max="6918" width="19.44140625" style="206" customWidth="1"/>
    <col min="6919" max="6919" width="9.109375" style="206"/>
    <col min="6920" max="6920" width="12.88671875" style="206" bestFit="1" customWidth="1"/>
    <col min="6921" max="6921" width="13.109375" style="206" customWidth="1"/>
    <col min="6922" max="6922" width="11.33203125" style="206" bestFit="1" customWidth="1"/>
    <col min="6923" max="7169" width="9.109375" style="206"/>
    <col min="7170" max="7170" width="9.44140625" style="206" customWidth="1"/>
    <col min="7171" max="7171" width="41.88671875" style="206" bestFit="1" customWidth="1"/>
    <col min="7172" max="7172" width="16.6640625" style="206" customWidth="1"/>
    <col min="7173" max="7173" width="28.44140625" style="206" bestFit="1" customWidth="1"/>
    <col min="7174" max="7174" width="19.44140625" style="206" customWidth="1"/>
    <col min="7175" max="7175" width="9.109375" style="206"/>
    <col min="7176" max="7176" width="12.88671875" style="206" bestFit="1" customWidth="1"/>
    <col min="7177" max="7177" width="13.109375" style="206" customWidth="1"/>
    <col min="7178" max="7178" width="11.33203125" style="206" bestFit="1" customWidth="1"/>
    <col min="7179" max="7425" width="9.109375" style="206"/>
    <col min="7426" max="7426" width="9.44140625" style="206" customWidth="1"/>
    <col min="7427" max="7427" width="41.88671875" style="206" bestFit="1" customWidth="1"/>
    <col min="7428" max="7428" width="16.6640625" style="206" customWidth="1"/>
    <col min="7429" max="7429" width="28.44140625" style="206" bestFit="1" customWidth="1"/>
    <col min="7430" max="7430" width="19.44140625" style="206" customWidth="1"/>
    <col min="7431" max="7431" width="9.109375" style="206"/>
    <col min="7432" max="7432" width="12.88671875" style="206" bestFit="1" customWidth="1"/>
    <col min="7433" max="7433" width="13.109375" style="206" customWidth="1"/>
    <col min="7434" max="7434" width="11.33203125" style="206" bestFit="1" customWidth="1"/>
    <col min="7435" max="7681" width="9.109375" style="206"/>
    <col min="7682" max="7682" width="9.44140625" style="206" customWidth="1"/>
    <col min="7683" max="7683" width="41.88671875" style="206" bestFit="1" customWidth="1"/>
    <col min="7684" max="7684" width="16.6640625" style="206" customWidth="1"/>
    <col min="7685" max="7685" width="28.44140625" style="206" bestFit="1" customWidth="1"/>
    <col min="7686" max="7686" width="19.44140625" style="206" customWidth="1"/>
    <col min="7687" max="7687" width="9.109375" style="206"/>
    <col min="7688" max="7688" width="12.88671875" style="206" bestFit="1" customWidth="1"/>
    <col min="7689" max="7689" width="13.109375" style="206" customWidth="1"/>
    <col min="7690" max="7690" width="11.33203125" style="206" bestFit="1" customWidth="1"/>
    <col min="7691" max="7937" width="9.109375" style="206"/>
    <col min="7938" max="7938" width="9.44140625" style="206" customWidth="1"/>
    <col min="7939" max="7939" width="41.88671875" style="206" bestFit="1" customWidth="1"/>
    <col min="7940" max="7940" width="16.6640625" style="206" customWidth="1"/>
    <col min="7941" max="7941" width="28.44140625" style="206" bestFit="1" customWidth="1"/>
    <col min="7942" max="7942" width="19.44140625" style="206" customWidth="1"/>
    <col min="7943" max="7943" width="9.109375" style="206"/>
    <col min="7944" max="7944" width="12.88671875" style="206" bestFit="1" customWidth="1"/>
    <col min="7945" max="7945" width="13.109375" style="206" customWidth="1"/>
    <col min="7946" max="7946" width="11.33203125" style="206" bestFit="1" customWidth="1"/>
    <col min="7947" max="8193" width="9.109375" style="206"/>
    <col min="8194" max="8194" width="9.44140625" style="206" customWidth="1"/>
    <col min="8195" max="8195" width="41.88671875" style="206" bestFit="1" customWidth="1"/>
    <col min="8196" max="8196" width="16.6640625" style="206" customWidth="1"/>
    <col min="8197" max="8197" width="28.44140625" style="206" bestFit="1" customWidth="1"/>
    <col min="8198" max="8198" width="19.44140625" style="206" customWidth="1"/>
    <col min="8199" max="8199" width="9.109375" style="206"/>
    <col min="8200" max="8200" width="12.88671875" style="206" bestFit="1" customWidth="1"/>
    <col min="8201" max="8201" width="13.109375" style="206" customWidth="1"/>
    <col min="8202" max="8202" width="11.33203125" style="206" bestFit="1" customWidth="1"/>
    <col min="8203" max="8449" width="9.109375" style="206"/>
    <col min="8450" max="8450" width="9.44140625" style="206" customWidth="1"/>
    <col min="8451" max="8451" width="41.88671875" style="206" bestFit="1" customWidth="1"/>
    <col min="8452" max="8452" width="16.6640625" style="206" customWidth="1"/>
    <col min="8453" max="8453" width="28.44140625" style="206" bestFit="1" customWidth="1"/>
    <col min="8454" max="8454" width="19.44140625" style="206" customWidth="1"/>
    <col min="8455" max="8455" width="9.109375" style="206"/>
    <col min="8456" max="8456" width="12.88671875" style="206" bestFit="1" customWidth="1"/>
    <col min="8457" max="8457" width="13.109375" style="206" customWidth="1"/>
    <col min="8458" max="8458" width="11.33203125" style="206" bestFit="1" customWidth="1"/>
    <col min="8459" max="8705" width="9.109375" style="206"/>
    <col min="8706" max="8706" width="9.44140625" style="206" customWidth="1"/>
    <col min="8707" max="8707" width="41.88671875" style="206" bestFit="1" customWidth="1"/>
    <col min="8708" max="8708" width="16.6640625" style="206" customWidth="1"/>
    <col min="8709" max="8709" width="28.44140625" style="206" bestFit="1" customWidth="1"/>
    <col min="8710" max="8710" width="19.44140625" style="206" customWidth="1"/>
    <col min="8711" max="8711" width="9.109375" style="206"/>
    <col min="8712" max="8712" width="12.88671875" style="206" bestFit="1" customWidth="1"/>
    <col min="8713" max="8713" width="13.109375" style="206" customWidth="1"/>
    <col min="8714" max="8714" width="11.33203125" style="206" bestFit="1" customWidth="1"/>
    <col min="8715" max="8961" width="9.109375" style="206"/>
    <col min="8962" max="8962" width="9.44140625" style="206" customWidth="1"/>
    <col min="8963" max="8963" width="41.88671875" style="206" bestFit="1" customWidth="1"/>
    <col min="8964" max="8964" width="16.6640625" style="206" customWidth="1"/>
    <col min="8965" max="8965" width="28.44140625" style="206" bestFit="1" customWidth="1"/>
    <col min="8966" max="8966" width="19.44140625" style="206" customWidth="1"/>
    <col min="8967" max="8967" width="9.109375" style="206"/>
    <col min="8968" max="8968" width="12.88671875" style="206" bestFit="1" customWidth="1"/>
    <col min="8969" max="8969" width="13.109375" style="206" customWidth="1"/>
    <col min="8970" max="8970" width="11.33203125" style="206" bestFit="1" customWidth="1"/>
    <col min="8971" max="9217" width="9.109375" style="206"/>
    <col min="9218" max="9218" width="9.44140625" style="206" customWidth="1"/>
    <col min="9219" max="9219" width="41.88671875" style="206" bestFit="1" customWidth="1"/>
    <col min="9220" max="9220" width="16.6640625" style="206" customWidth="1"/>
    <col min="9221" max="9221" width="28.44140625" style="206" bestFit="1" customWidth="1"/>
    <col min="9222" max="9222" width="19.44140625" style="206" customWidth="1"/>
    <col min="9223" max="9223" width="9.109375" style="206"/>
    <col min="9224" max="9224" width="12.88671875" style="206" bestFit="1" customWidth="1"/>
    <col min="9225" max="9225" width="13.109375" style="206" customWidth="1"/>
    <col min="9226" max="9226" width="11.33203125" style="206" bestFit="1" customWidth="1"/>
    <col min="9227" max="9473" width="9.109375" style="206"/>
    <col min="9474" max="9474" width="9.44140625" style="206" customWidth="1"/>
    <col min="9475" max="9475" width="41.88671875" style="206" bestFit="1" customWidth="1"/>
    <col min="9476" max="9476" width="16.6640625" style="206" customWidth="1"/>
    <col min="9477" max="9477" width="28.44140625" style="206" bestFit="1" customWidth="1"/>
    <col min="9478" max="9478" width="19.44140625" style="206" customWidth="1"/>
    <col min="9479" max="9479" width="9.109375" style="206"/>
    <col min="9480" max="9480" width="12.88671875" style="206" bestFit="1" customWidth="1"/>
    <col min="9481" max="9481" width="13.109375" style="206" customWidth="1"/>
    <col min="9482" max="9482" width="11.33203125" style="206" bestFit="1" customWidth="1"/>
    <col min="9483" max="9729" width="9.109375" style="206"/>
    <col min="9730" max="9730" width="9.44140625" style="206" customWidth="1"/>
    <col min="9731" max="9731" width="41.88671875" style="206" bestFit="1" customWidth="1"/>
    <col min="9732" max="9732" width="16.6640625" style="206" customWidth="1"/>
    <col min="9733" max="9733" width="28.44140625" style="206" bestFit="1" customWidth="1"/>
    <col min="9734" max="9734" width="19.44140625" style="206" customWidth="1"/>
    <col min="9735" max="9735" width="9.109375" style="206"/>
    <col min="9736" max="9736" width="12.88671875" style="206" bestFit="1" customWidth="1"/>
    <col min="9737" max="9737" width="13.109375" style="206" customWidth="1"/>
    <col min="9738" max="9738" width="11.33203125" style="206" bestFit="1" customWidth="1"/>
    <col min="9739" max="9985" width="9.109375" style="206"/>
    <col min="9986" max="9986" width="9.44140625" style="206" customWidth="1"/>
    <col min="9987" max="9987" width="41.88671875" style="206" bestFit="1" customWidth="1"/>
    <col min="9988" max="9988" width="16.6640625" style="206" customWidth="1"/>
    <col min="9989" max="9989" width="28.44140625" style="206" bestFit="1" customWidth="1"/>
    <col min="9990" max="9990" width="19.44140625" style="206" customWidth="1"/>
    <col min="9991" max="9991" width="9.109375" style="206"/>
    <col min="9992" max="9992" width="12.88671875" style="206" bestFit="1" customWidth="1"/>
    <col min="9993" max="9993" width="13.109375" style="206" customWidth="1"/>
    <col min="9994" max="9994" width="11.33203125" style="206" bestFit="1" customWidth="1"/>
    <col min="9995" max="10241" width="9.109375" style="206"/>
    <col min="10242" max="10242" width="9.44140625" style="206" customWidth="1"/>
    <col min="10243" max="10243" width="41.88671875" style="206" bestFit="1" customWidth="1"/>
    <col min="10244" max="10244" width="16.6640625" style="206" customWidth="1"/>
    <col min="10245" max="10245" width="28.44140625" style="206" bestFit="1" customWidth="1"/>
    <col min="10246" max="10246" width="19.44140625" style="206" customWidth="1"/>
    <col min="10247" max="10247" width="9.109375" style="206"/>
    <col min="10248" max="10248" width="12.88671875" style="206" bestFit="1" customWidth="1"/>
    <col min="10249" max="10249" width="13.109375" style="206" customWidth="1"/>
    <col min="10250" max="10250" width="11.33203125" style="206" bestFit="1" customWidth="1"/>
    <col min="10251" max="10497" width="9.109375" style="206"/>
    <col min="10498" max="10498" width="9.44140625" style="206" customWidth="1"/>
    <col min="10499" max="10499" width="41.88671875" style="206" bestFit="1" customWidth="1"/>
    <col min="10500" max="10500" width="16.6640625" style="206" customWidth="1"/>
    <col min="10501" max="10501" width="28.44140625" style="206" bestFit="1" customWidth="1"/>
    <col min="10502" max="10502" width="19.44140625" style="206" customWidth="1"/>
    <col min="10503" max="10503" width="9.109375" style="206"/>
    <col min="10504" max="10504" width="12.88671875" style="206" bestFit="1" customWidth="1"/>
    <col min="10505" max="10505" width="13.109375" style="206" customWidth="1"/>
    <col min="10506" max="10506" width="11.33203125" style="206" bestFit="1" customWidth="1"/>
    <col min="10507" max="10753" width="9.109375" style="206"/>
    <col min="10754" max="10754" width="9.44140625" style="206" customWidth="1"/>
    <col min="10755" max="10755" width="41.88671875" style="206" bestFit="1" customWidth="1"/>
    <col min="10756" max="10756" width="16.6640625" style="206" customWidth="1"/>
    <col min="10757" max="10757" width="28.44140625" style="206" bestFit="1" customWidth="1"/>
    <col min="10758" max="10758" width="19.44140625" style="206" customWidth="1"/>
    <col min="10759" max="10759" width="9.109375" style="206"/>
    <col min="10760" max="10760" width="12.88671875" style="206" bestFit="1" customWidth="1"/>
    <col min="10761" max="10761" width="13.109375" style="206" customWidth="1"/>
    <col min="10762" max="10762" width="11.33203125" style="206" bestFit="1" customWidth="1"/>
    <col min="10763" max="11009" width="9.109375" style="206"/>
    <col min="11010" max="11010" width="9.44140625" style="206" customWidth="1"/>
    <col min="11011" max="11011" width="41.88671875" style="206" bestFit="1" customWidth="1"/>
    <col min="11012" max="11012" width="16.6640625" style="206" customWidth="1"/>
    <col min="11013" max="11013" width="28.44140625" style="206" bestFit="1" customWidth="1"/>
    <col min="11014" max="11014" width="19.44140625" style="206" customWidth="1"/>
    <col min="11015" max="11015" width="9.109375" style="206"/>
    <col min="11016" max="11016" width="12.88671875" style="206" bestFit="1" customWidth="1"/>
    <col min="11017" max="11017" width="13.109375" style="206" customWidth="1"/>
    <col min="11018" max="11018" width="11.33203125" style="206" bestFit="1" customWidth="1"/>
    <col min="11019" max="11265" width="9.109375" style="206"/>
    <col min="11266" max="11266" width="9.44140625" style="206" customWidth="1"/>
    <col min="11267" max="11267" width="41.88671875" style="206" bestFit="1" customWidth="1"/>
    <col min="11268" max="11268" width="16.6640625" style="206" customWidth="1"/>
    <col min="11269" max="11269" width="28.44140625" style="206" bestFit="1" customWidth="1"/>
    <col min="11270" max="11270" width="19.44140625" style="206" customWidth="1"/>
    <col min="11271" max="11271" width="9.109375" style="206"/>
    <col min="11272" max="11272" width="12.88671875" style="206" bestFit="1" customWidth="1"/>
    <col min="11273" max="11273" width="13.109375" style="206" customWidth="1"/>
    <col min="11274" max="11274" width="11.33203125" style="206" bestFit="1" customWidth="1"/>
    <col min="11275" max="11521" width="9.109375" style="206"/>
    <col min="11522" max="11522" width="9.44140625" style="206" customWidth="1"/>
    <col min="11523" max="11523" width="41.88671875" style="206" bestFit="1" customWidth="1"/>
    <col min="11524" max="11524" width="16.6640625" style="206" customWidth="1"/>
    <col min="11525" max="11525" width="28.44140625" style="206" bestFit="1" customWidth="1"/>
    <col min="11526" max="11526" width="19.44140625" style="206" customWidth="1"/>
    <col min="11527" max="11527" width="9.109375" style="206"/>
    <col min="11528" max="11528" width="12.88671875" style="206" bestFit="1" customWidth="1"/>
    <col min="11529" max="11529" width="13.109375" style="206" customWidth="1"/>
    <col min="11530" max="11530" width="11.33203125" style="206" bestFit="1" customWidth="1"/>
    <col min="11531" max="11777" width="9.109375" style="206"/>
    <col min="11778" max="11778" width="9.44140625" style="206" customWidth="1"/>
    <col min="11779" max="11779" width="41.88671875" style="206" bestFit="1" customWidth="1"/>
    <col min="11780" max="11780" width="16.6640625" style="206" customWidth="1"/>
    <col min="11781" max="11781" width="28.44140625" style="206" bestFit="1" customWidth="1"/>
    <col min="11782" max="11782" width="19.44140625" style="206" customWidth="1"/>
    <col min="11783" max="11783" width="9.109375" style="206"/>
    <col min="11784" max="11784" width="12.88671875" style="206" bestFit="1" customWidth="1"/>
    <col min="11785" max="11785" width="13.109375" style="206" customWidth="1"/>
    <col min="11786" max="11786" width="11.33203125" style="206" bestFit="1" customWidth="1"/>
    <col min="11787" max="12033" width="9.109375" style="206"/>
    <col min="12034" max="12034" width="9.44140625" style="206" customWidth="1"/>
    <col min="12035" max="12035" width="41.88671875" style="206" bestFit="1" customWidth="1"/>
    <col min="12036" max="12036" width="16.6640625" style="206" customWidth="1"/>
    <col min="12037" max="12037" width="28.44140625" style="206" bestFit="1" customWidth="1"/>
    <col min="12038" max="12038" width="19.44140625" style="206" customWidth="1"/>
    <col min="12039" max="12039" width="9.109375" style="206"/>
    <col min="12040" max="12040" width="12.88671875" style="206" bestFit="1" customWidth="1"/>
    <col min="12041" max="12041" width="13.109375" style="206" customWidth="1"/>
    <col min="12042" max="12042" width="11.33203125" style="206" bestFit="1" customWidth="1"/>
    <col min="12043" max="12289" width="9.109375" style="206"/>
    <col min="12290" max="12290" width="9.44140625" style="206" customWidth="1"/>
    <col min="12291" max="12291" width="41.88671875" style="206" bestFit="1" customWidth="1"/>
    <col min="12292" max="12292" width="16.6640625" style="206" customWidth="1"/>
    <col min="12293" max="12293" width="28.44140625" style="206" bestFit="1" customWidth="1"/>
    <col min="12294" max="12294" width="19.44140625" style="206" customWidth="1"/>
    <col min="12295" max="12295" width="9.109375" style="206"/>
    <col min="12296" max="12296" width="12.88671875" style="206" bestFit="1" customWidth="1"/>
    <col min="12297" max="12297" width="13.109375" style="206" customWidth="1"/>
    <col min="12298" max="12298" width="11.33203125" style="206" bestFit="1" customWidth="1"/>
    <col min="12299" max="12545" width="9.109375" style="206"/>
    <col min="12546" max="12546" width="9.44140625" style="206" customWidth="1"/>
    <col min="12547" max="12547" width="41.88671875" style="206" bestFit="1" customWidth="1"/>
    <col min="12548" max="12548" width="16.6640625" style="206" customWidth="1"/>
    <col min="12549" max="12549" width="28.44140625" style="206" bestFit="1" customWidth="1"/>
    <col min="12550" max="12550" width="19.44140625" style="206" customWidth="1"/>
    <col min="12551" max="12551" width="9.109375" style="206"/>
    <col min="12552" max="12552" width="12.88671875" style="206" bestFit="1" customWidth="1"/>
    <col min="12553" max="12553" width="13.109375" style="206" customWidth="1"/>
    <col min="12554" max="12554" width="11.33203125" style="206" bestFit="1" customWidth="1"/>
    <col min="12555" max="12801" width="9.109375" style="206"/>
    <col min="12802" max="12802" width="9.44140625" style="206" customWidth="1"/>
    <col min="12803" max="12803" width="41.88671875" style="206" bestFit="1" customWidth="1"/>
    <col min="12804" max="12804" width="16.6640625" style="206" customWidth="1"/>
    <col min="12805" max="12805" width="28.44140625" style="206" bestFit="1" customWidth="1"/>
    <col min="12806" max="12806" width="19.44140625" style="206" customWidth="1"/>
    <col min="12807" max="12807" width="9.109375" style="206"/>
    <col min="12808" max="12808" width="12.88671875" style="206" bestFit="1" customWidth="1"/>
    <col min="12809" max="12809" width="13.109375" style="206" customWidth="1"/>
    <col min="12810" max="12810" width="11.33203125" style="206" bestFit="1" customWidth="1"/>
    <col min="12811" max="13057" width="9.109375" style="206"/>
    <col min="13058" max="13058" width="9.44140625" style="206" customWidth="1"/>
    <col min="13059" max="13059" width="41.88671875" style="206" bestFit="1" customWidth="1"/>
    <col min="13060" max="13060" width="16.6640625" style="206" customWidth="1"/>
    <col min="13061" max="13061" width="28.44140625" style="206" bestFit="1" customWidth="1"/>
    <col min="13062" max="13062" width="19.44140625" style="206" customWidth="1"/>
    <col min="13063" max="13063" width="9.109375" style="206"/>
    <col min="13064" max="13064" width="12.88671875" style="206" bestFit="1" customWidth="1"/>
    <col min="13065" max="13065" width="13.109375" style="206" customWidth="1"/>
    <col min="13066" max="13066" width="11.33203125" style="206" bestFit="1" customWidth="1"/>
    <col min="13067" max="13313" width="9.109375" style="206"/>
    <col min="13314" max="13314" width="9.44140625" style="206" customWidth="1"/>
    <col min="13315" max="13315" width="41.88671875" style="206" bestFit="1" customWidth="1"/>
    <col min="13316" max="13316" width="16.6640625" style="206" customWidth="1"/>
    <col min="13317" max="13317" width="28.44140625" style="206" bestFit="1" customWidth="1"/>
    <col min="13318" max="13318" width="19.44140625" style="206" customWidth="1"/>
    <col min="13319" max="13319" width="9.109375" style="206"/>
    <col min="13320" max="13320" width="12.88671875" style="206" bestFit="1" customWidth="1"/>
    <col min="13321" max="13321" width="13.109375" style="206" customWidth="1"/>
    <col min="13322" max="13322" width="11.33203125" style="206" bestFit="1" customWidth="1"/>
    <col min="13323" max="13569" width="9.109375" style="206"/>
    <col min="13570" max="13570" width="9.44140625" style="206" customWidth="1"/>
    <col min="13571" max="13571" width="41.88671875" style="206" bestFit="1" customWidth="1"/>
    <col min="13572" max="13572" width="16.6640625" style="206" customWidth="1"/>
    <col min="13573" max="13573" width="28.44140625" style="206" bestFit="1" customWidth="1"/>
    <col min="13574" max="13574" width="19.44140625" style="206" customWidth="1"/>
    <col min="13575" max="13575" width="9.109375" style="206"/>
    <col min="13576" max="13576" width="12.88671875" style="206" bestFit="1" customWidth="1"/>
    <col min="13577" max="13577" width="13.109375" style="206" customWidth="1"/>
    <col min="13578" max="13578" width="11.33203125" style="206" bestFit="1" customWidth="1"/>
    <col min="13579" max="13825" width="9.109375" style="206"/>
    <col min="13826" max="13826" width="9.44140625" style="206" customWidth="1"/>
    <col min="13827" max="13827" width="41.88671875" style="206" bestFit="1" customWidth="1"/>
    <col min="13828" max="13828" width="16.6640625" style="206" customWidth="1"/>
    <col min="13829" max="13829" width="28.44140625" style="206" bestFit="1" customWidth="1"/>
    <col min="13830" max="13830" width="19.44140625" style="206" customWidth="1"/>
    <col min="13831" max="13831" width="9.109375" style="206"/>
    <col min="13832" max="13832" width="12.88671875" style="206" bestFit="1" customWidth="1"/>
    <col min="13833" max="13833" width="13.109375" style="206" customWidth="1"/>
    <col min="13834" max="13834" width="11.33203125" style="206" bestFit="1" customWidth="1"/>
    <col min="13835" max="14081" width="9.109375" style="206"/>
    <col min="14082" max="14082" width="9.44140625" style="206" customWidth="1"/>
    <col min="14083" max="14083" width="41.88671875" style="206" bestFit="1" customWidth="1"/>
    <col min="14084" max="14084" width="16.6640625" style="206" customWidth="1"/>
    <col min="14085" max="14085" width="28.44140625" style="206" bestFit="1" customWidth="1"/>
    <col min="14086" max="14086" width="19.44140625" style="206" customWidth="1"/>
    <col min="14087" max="14087" width="9.109375" style="206"/>
    <col min="14088" max="14088" width="12.88671875" style="206" bestFit="1" customWidth="1"/>
    <col min="14089" max="14089" width="13.109375" style="206" customWidth="1"/>
    <col min="14090" max="14090" width="11.33203125" style="206" bestFit="1" customWidth="1"/>
    <col min="14091" max="14337" width="9.109375" style="206"/>
    <col min="14338" max="14338" width="9.44140625" style="206" customWidth="1"/>
    <col min="14339" max="14339" width="41.88671875" style="206" bestFit="1" customWidth="1"/>
    <col min="14340" max="14340" width="16.6640625" style="206" customWidth="1"/>
    <col min="14341" max="14341" width="28.44140625" style="206" bestFit="1" customWidth="1"/>
    <col min="14342" max="14342" width="19.44140625" style="206" customWidth="1"/>
    <col min="14343" max="14343" width="9.109375" style="206"/>
    <col min="14344" max="14344" width="12.88671875" style="206" bestFit="1" customWidth="1"/>
    <col min="14345" max="14345" width="13.109375" style="206" customWidth="1"/>
    <col min="14346" max="14346" width="11.33203125" style="206" bestFit="1" customWidth="1"/>
    <col min="14347" max="14593" width="9.109375" style="206"/>
    <col min="14594" max="14594" width="9.44140625" style="206" customWidth="1"/>
    <col min="14595" max="14595" width="41.88671875" style="206" bestFit="1" customWidth="1"/>
    <col min="14596" max="14596" width="16.6640625" style="206" customWidth="1"/>
    <col min="14597" max="14597" width="28.44140625" style="206" bestFit="1" customWidth="1"/>
    <col min="14598" max="14598" width="19.44140625" style="206" customWidth="1"/>
    <col min="14599" max="14599" width="9.109375" style="206"/>
    <col min="14600" max="14600" width="12.88671875" style="206" bestFit="1" customWidth="1"/>
    <col min="14601" max="14601" width="13.109375" style="206" customWidth="1"/>
    <col min="14602" max="14602" width="11.33203125" style="206" bestFit="1" customWidth="1"/>
    <col min="14603" max="14849" width="9.109375" style="206"/>
    <col min="14850" max="14850" width="9.44140625" style="206" customWidth="1"/>
    <col min="14851" max="14851" width="41.88671875" style="206" bestFit="1" customWidth="1"/>
    <col min="14852" max="14852" width="16.6640625" style="206" customWidth="1"/>
    <col min="14853" max="14853" width="28.44140625" style="206" bestFit="1" customWidth="1"/>
    <col min="14854" max="14854" width="19.44140625" style="206" customWidth="1"/>
    <col min="14855" max="14855" width="9.109375" style="206"/>
    <col min="14856" max="14856" width="12.88671875" style="206" bestFit="1" customWidth="1"/>
    <col min="14857" max="14857" width="13.109375" style="206" customWidth="1"/>
    <col min="14858" max="14858" width="11.33203125" style="206" bestFit="1" customWidth="1"/>
    <col min="14859" max="15105" width="9.109375" style="206"/>
    <col min="15106" max="15106" width="9.44140625" style="206" customWidth="1"/>
    <col min="15107" max="15107" width="41.88671875" style="206" bestFit="1" customWidth="1"/>
    <col min="15108" max="15108" width="16.6640625" style="206" customWidth="1"/>
    <col min="15109" max="15109" width="28.44140625" style="206" bestFit="1" customWidth="1"/>
    <col min="15110" max="15110" width="19.44140625" style="206" customWidth="1"/>
    <col min="15111" max="15111" width="9.109375" style="206"/>
    <col min="15112" max="15112" width="12.88671875" style="206" bestFit="1" customWidth="1"/>
    <col min="15113" max="15113" width="13.109375" style="206" customWidth="1"/>
    <col min="15114" max="15114" width="11.33203125" style="206" bestFit="1" customWidth="1"/>
    <col min="15115" max="15361" width="9.109375" style="206"/>
    <col min="15362" max="15362" width="9.44140625" style="206" customWidth="1"/>
    <col min="15363" max="15363" width="41.88671875" style="206" bestFit="1" customWidth="1"/>
    <col min="15364" max="15364" width="16.6640625" style="206" customWidth="1"/>
    <col min="15365" max="15365" width="28.44140625" style="206" bestFit="1" customWidth="1"/>
    <col min="15366" max="15366" width="19.44140625" style="206" customWidth="1"/>
    <col min="15367" max="15367" width="9.109375" style="206"/>
    <col min="15368" max="15368" width="12.88671875" style="206" bestFit="1" customWidth="1"/>
    <col min="15369" max="15369" width="13.109375" style="206" customWidth="1"/>
    <col min="15370" max="15370" width="11.33203125" style="206" bestFit="1" customWidth="1"/>
    <col min="15371" max="15617" width="9.109375" style="206"/>
    <col min="15618" max="15618" width="9.44140625" style="206" customWidth="1"/>
    <col min="15619" max="15619" width="41.88671875" style="206" bestFit="1" customWidth="1"/>
    <col min="15620" max="15620" width="16.6640625" style="206" customWidth="1"/>
    <col min="15621" max="15621" width="28.44140625" style="206" bestFit="1" customWidth="1"/>
    <col min="15622" max="15622" width="19.44140625" style="206" customWidth="1"/>
    <col min="15623" max="15623" width="9.109375" style="206"/>
    <col min="15624" max="15624" width="12.88671875" style="206" bestFit="1" customWidth="1"/>
    <col min="15625" max="15625" width="13.109375" style="206" customWidth="1"/>
    <col min="15626" max="15626" width="11.33203125" style="206" bestFit="1" customWidth="1"/>
    <col min="15627" max="15873" width="9.109375" style="206"/>
    <col min="15874" max="15874" width="9.44140625" style="206" customWidth="1"/>
    <col min="15875" max="15875" width="41.88671875" style="206" bestFit="1" customWidth="1"/>
    <col min="15876" max="15876" width="16.6640625" style="206" customWidth="1"/>
    <col min="15877" max="15877" width="28.44140625" style="206" bestFit="1" customWidth="1"/>
    <col min="15878" max="15878" width="19.44140625" style="206" customWidth="1"/>
    <col min="15879" max="15879" width="9.109375" style="206"/>
    <col min="15880" max="15880" width="12.88671875" style="206" bestFit="1" customWidth="1"/>
    <col min="15881" max="15881" width="13.109375" style="206" customWidth="1"/>
    <col min="15882" max="15882" width="11.33203125" style="206" bestFit="1" customWidth="1"/>
    <col min="15883" max="16129" width="9.109375" style="206"/>
    <col min="16130" max="16130" width="9.44140625" style="206" customWidth="1"/>
    <col min="16131" max="16131" width="41.88671875" style="206" bestFit="1" customWidth="1"/>
    <col min="16132" max="16132" width="16.6640625" style="206" customWidth="1"/>
    <col min="16133" max="16133" width="28.44140625" style="206" bestFit="1" customWidth="1"/>
    <col min="16134" max="16134" width="19.44140625" style="206" customWidth="1"/>
    <col min="16135" max="16135" width="9.109375" style="206"/>
    <col min="16136" max="16136" width="12.88671875" style="206" bestFit="1" customWidth="1"/>
    <col min="16137" max="16137" width="13.109375" style="206" customWidth="1"/>
    <col min="16138" max="16138" width="11.33203125" style="206" bestFit="1" customWidth="1"/>
    <col min="16139" max="16384" width="9.109375" style="206"/>
  </cols>
  <sheetData>
    <row r="1" spans="2:11" ht="20.100000000000001" customHeight="1">
      <c r="B1" s="77">
        <f>+NOMBRE</f>
        <v>0</v>
      </c>
      <c r="C1" s="77"/>
    </row>
    <row r="2" spans="2:11" ht="20.100000000000001" customHeight="1">
      <c r="B2" s="206" t="s">
        <v>319</v>
      </c>
    </row>
    <row r="3" spans="2:11" ht="20.100000000000001" customHeight="1">
      <c r="B3" s="206" t="s">
        <v>320</v>
      </c>
      <c r="E3" s="552">
        <f>+'Tasa de cambio 31.12.2023'!I3</f>
        <v>57.826500000000003</v>
      </c>
      <c r="H3" s="232"/>
      <c r="I3" s="89"/>
      <c r="J3" s="205"/>
      <c r="K3" s="205"/>
    </row>
    <row r="4" spans="2:11" ht="39" customHeight="1">
      <c r="B4" s="233" t="s">
        <v>311</v>
      </c>
      <c r="C4" s="233" t="s">
        <v>321</v>
      </c>
      <c r="D4" s="234" t="s">
        <v>322</v>
      </c>
      <c r="E4" s="466" t="s">
        <v>323</v>
      </c>
      <c r="F4" s="233" t="s">
        <v>324</v>
      </c>
      <c r="G4" s="466" t="s">
        <v>325</v>
      </c>
      <c r="I4" s="87"/>
      <c r="J4" s="87"/>
      <c r="K4" s="235"/>
    </row>
    <row r="5" spans="2:11" ht="20.100000000000001" customHeight="1">
      <c r="D5" s="464"/>
      <c r="E5" s="571"/>
      <c r="F5" s="465"/>
      <c r="G5" s="465"/>
      <c r="I5" s="87"/>
      <c r="J5" s="87"/>
      <c r="K5" s="238"/>
    </row>
    <row r="6" spans="2:11" ht="20.100000000000001" customHeight="1">
      <c r="D6" s="464"/>
      <c r="E6" s="464"/>
      <c r="F6" s="464"/>
      <c r="G6" s="464"/>
      <c r="I6" s="87"/>
      <c r="J6" s="87"/>
      <c r="K6" s="238"/>
    </row>
    <row r="7" spans="2:11" ht="20.100000000000001" customHeight="1">
      <c r="D7" s="464"/>
      <c r="E7" s="464"/>
      <c r="F7" s="464"/>
      <c r="G7" s="464"/>
      <c r="I7" s="87"/>
      <c r="J7" s="87"/>
      <c r="K7" s="238"/>
    </row>
    <row r="8" spans="2:11" ht="20.100000000000001" customHeight="1">
      <c r="B8" s="75"/>
      <c r="C8" s="75"/>
      <c r="D8" s="464"/>
      <c r="E8" s="464"/>
      <c r="F8" s="464"/>
      <c r="G8" s="464"/>
      <c r="I8" s="87"/>
      <c r="J8" s="87"/>
      <c r="K8" s="238"/>
    </row>
    <row r="9" spans="2:11" ht="20.100000000000001" customHeight="1">
      <c r="B9" s="518"/>
      <c r="C9" s="518"/>
      <c r="D9" s="519"/>
      <c r="E9" s="519"/>
      <c r="F9" s="520"/>
      <c r="G9" s="520"/>
      <c r="I9" s="87"/>
      <c r="J9" s="87"/>
      <c r="K9" s="238"/>
    </row>
    <row r="10" spans="2:11" ht="20.100000000000001" customHeight="1">
      <c r="B10" s="75"/>
      <c r="C10" s="75"/>
      <c r="D10" s="464"/>
      <c r="E10" s="464"/>
      <c r="F10" s="260"/>
      <c r="G10" s="260"/>
      <c r="I10" s="87"/>
      <c r="J10" s="87"/>
      <c r="K10" s="238"/>
    </row>
    <row r="11" spans="2:11" ht="20.100000000000001" customHeight="1">
      <c r="B11" s="75"/>
      <c r="C11" s="75"/>
      <c r="D11" s="260"/>
      <c r="E11" s="464"/>
      <c r="F11" s="260"/>
      <c r="G11" s="260"/>
      <c r="I11" s="87"/>
      <c r="J11" s="87"/>
      <c r="K11" s="238"/>
    </row>
    <row r="12" spans="2:11" ht="20.100000000000001" customHeight="1">
      <c r="B12" s="75"/>
      <c r="C12" s="75"/>
      <c r="D12" s="260"/>
      <c r="E12" s="464"/>
      <c r="F12" s="260"/>
      <c r="G12" s="260"/>
      <c r="I12" s="87"/>
      <c r="J12" s="87"/>
      <c r="K12" s="238"/>
    </row>
    <row r="13" spans="2:11" s="298" customFormat="1" ht="20.100000000000001" customHeight="1">
      <c r="B13" s="241" t="s">
        <v>286</v>
      </c>
      <c r="C13" s="504"/>
      <c r="D13" s="392"/>
      <c r="E13" s="467">
        <f>SUM(E5:E12)</f>
        <v>0</v>
      </c>
      <c r="F13" s="467">
        <f t="shared" ref="F13:G13" si="0">SUM(F5:F12)</f>
        <v>0</v>
      </c>
      <c r="G13" s="467">
        <f t="shared" si="0"/>
        <v>0</v>
      </c>
      <c r="I13" s="227"/>
      <c r="J13" s="227"/>
      <c r="K13" s="468"/>
    </row>
    <row r="14" spans="2:11" s="298" customFormat="1" ht="20.100000000000001" customHeight="1">
      <c r="B14" s="240"/>
      <c r="C14" s="240"/>
      <c r="D14" s="469"/>
      <c r="E14" s="227"/>
      <c r="F14" s="227"/>
      <c r="G14" s="227"/>
      <c r="I14" s="227"/>
      <c r="J14" s="227"/>
      <c r="K14" s="468"/>
    </row>
    <row r="15" spans="2:11" s="298" customFormat="1" ht="20.100000000000001" customHeight="1">
      <c r="B15" s="240"/>
      <c r="C15" s="240"/>
      <c r="D15" s="469"/>
      <c r="E15" s="227"/>
      <c r="F15" s="227"/>
      <c r="G15" s="227"/>
      <c r="I15" s="227"/>
      <c r="J15" s="227"/>
      <c r="K15" s="468"/>
    </row>
    <row r="16" spans="2:11" ht="20.100000000000001" customHeight="1">
      <c r="D16" s="78"/>
      <c r="E16" s="78"/>
      <c r="F16" s="81"/>
      <c r="G16" s="81"/>
      <c r="I16" s="87"/>
      <c r="J16" s="87"/>
      <c r="K16" s="235"/>
    </row>
    <row r="17" spans="2:11" ht="36.75" customHeight="1">
      <c r="B17" s="233" t="s">
        <v>326</v>
      </c>
      <c r="C17" s="233" t="s">
        <v>327</v>
      </c>
      <c r="D17" s="386" t="s">
        <v>322</v>
      </c>
      <c r="E17" s="466" t="s">
        <v>323</v>
      </c>
      <c r="F17" s="386" t="s">
        <v>324</v>
      </c>
      <c r="G17" s="466" t="s">
        <v>325</v>
      </c>
      <c r="I17" s="87"/>
      <c r="J17" s="87"/>
      <c r="K17" s="235"/>
    </row>
    <row r="18" spans="2:11" ht="20.100000000000001" customHeight="1">
      <c r="B18" s="75"/>
      <c r="C18" s="75"/>
      <c r="D18" s="260"/>
      <c r="E18" s="464"/>
      <c r="F18" s="464"/>
      <c r="G18" s="464"/>
      <c r="I18" s="87"/>
      <c r="J18" s="87"/>
      <c r="K18" s="238"/>
    </row>
    <row r="19" spans="2:11" ht="20.100000000000001" customHeight="1">
      <c r="B19" s="75"/>
      <c r="C19" s="75"/>
      <c r="D19" s="260"/>
      <c r="E19" s="464"/>
      <c r="F19" s="464"/>
      <c r="G19" s="464"/>
      <c r="I19" s="87"/>
      <c r="J19" s="87"/>
      <c r="K19" s="238"/>
    </row>
    <row r="20" spans="2:11" ht="20.100000000000001" customHeight="1">
      <c r="B20" s="75"/>
      <c r="C20" s="75"/>
      <c r="D20" s="260"/>
      <c r="E20" s="464"/>
      <c r="F20" s="464"/>
      <c r="G20" s="464"/>
      <c r="I20" s="87"/>
      <c r="J20" s="87"/>
      <c r="K20" s="238"/>
    </row>
    <row r="21" spans="2:11" ht="20.100000000000001" customHeight="1">
      <c r="B21" s="75"/>
      <c r="C21" s="75"/>
      <c r="D21" s="464"/>
      <c r="E21" s="464"/>
      <c r="F21" s="464"/>
      <c r="G21" s="464"/>
      <c r="H21" s="236"/>
      <c r="I21" s="87"/>
      <c r="J21" s="87"/>
      <c r="K21" s="238"/>
    </row>
    <row r="22" spans="2:11" ht="20.100000000000001" customHeight="1">
      <c r="B22" s="75"/>
      <c r="C22" s="75"/>
      <c r="D22" s="387"/>
      <c r="E22" s="387"/>
      <c r="F22" s="388"/>
      <c r="G22" s="388"/>
      <c r="I22" s="87"/>
      <c r="J22" s="87"/>
      <c r="K22" s="238"/>
    </row>
    <row r="23" spans="2:11" ht="20.100000000000001" customHeight="1">
      <c r="B23" s="75"/>
      <c r="C23" s="75"/>
      <c r="D23" s="387"/>
      <c r="E23" s="387"/>
      <c r="F23" s="388"/>
      <c r="G23" s="388"/>
      <c r="I23" s="87"/>
      <c r="J23" s="87"/>
      <c r="K23" s="238"/>
    </row>
    <row r="24" spans="2:11" ht="20.100000000000001" customHeight="1">
      <c r="B24" s="75"/>
      <c r="C24" s="75"/>
      <c r="D24" s="260"/>
      <c r="E24" s="260"/>
      <c r="F24" s="260"/>
      <c r="G24" s="260"/>
      <c r="I24" s="228"/>
    </row>
    <row r="25" spans="2:11" ht="20.100000000000001" customHeight="1">
      <c r="B25" s="237" t="s">
        <v>286</v>
      </c>
      <c r="C25" s="505"/>
      <c r="D25" s="385"/>
      <c r="E25" s="467">
        <f>SUM(E18:E24)</f>
        <v>0</v>
      </c>
      <c r="F25" s="467">
        <f t="shared" ref="F25:G25" si="1">SUM(F18:F24)</f>
        <v>0</v>
      </c>
      <c r="G25" s="467">
        <f t="shared" si="1"/>
        <v>0</v>
      </c>
    </row>
    <row r="26" spans="2:11" ht="20.100000000000001" customHeight="1">
      <c r="B26" s="239"/>
      <c r="C26" s="239"/>
      <c r="D26" s="389"/>
      <c r="E26" s="389"/>
      <c r="F26" s="389"/>
      <c r="G26" s="389"/>
    </row>
    <row r="27" spans="2:11" ht="20.100000000000001" customHeight="1">
      <c r="B27" s="240"/>
      <c r="C27" s="240"/>
      <c r="D27" s="389"/>
      <c r="E27" s="389"/>
      <c r="F27" s="389"/>
      <c r="G27" s="389"/>
    </row>
    <row r="28" spans="2:11" ht="41.25" customHeight="1">
      <c r="B28" s="229" t="s">
        <v>328</v>
      </c>
      <c r="C28" s="233" t="s">
        <v>327</v>
      </c>
      <c r="D28" s="386" t="s">
        <v>322</v>
      </c>
      <c r="E28" s="466" t="s">
        <v>323</v>
      </c>
      <c r="F28" s="390" t="s">
        <v>324</v>
      </c>
      <c r="G28" s="466" t="s">
        <v>325</v>
      </c>
    </row>
    <row r="29" spans="2:11" ht="20.100000000000001" customHeight="1">
      <c r="B29"/>
      <c r="C29" s="511"/>
      <c r="D29" s="87"/>
      <c r="E29" s="87"/>
      <c r="F29" s="464"/>
      <c r="G29" s="464"/>
    </row>
    <row r="30" spans="2:11" ht="20.100000000000001" customHeight="1">
      <c r="B30"/>
      <c r="C30" s="511"/>
      <c r="D30" s="87"/>
      <c r="E30" s="87"/>
      <c r="F30" s="464"/>
      <c r="G30" s="464"/>
    </row>
    <row r="31" spans="2:11" ht="20.100000000000001" customHeight="1">
      <c r="B31"/>
      <c r="C31" s="511"/>
      <c r="D31" s="87"/>
      <c r="E31" s="87"/>
      <c r="F31" s="464"/>
      <c r="G31" s="464"/>
    </row>
    <row r="32" spans="2:11" ht="20.100000000000001" customHeight="1">
      <c r="B32"/>
      <c r="C32" s="511"/>
      <c r="D32" s="87"/>
      <c r="E32" s="87"/>
      <c r="F32" s="464"/>
      <c r="G32" s="464"/>
    </row>
    <row r="33" spans="2:11" ht="20.100000000000001" customHeight="1">
      <c r="B33" s="66"/>
      <c r="C33" s="66"/>
      <c r="D33" s="87"/>
      <c r="E33" s="87"/>
      <c r="F33" s="260"/>
      <c r="G33" s="260"/>
    </row>
    <row r="34" spans="2:11" s="298" customFormat="1" ht="20.100000000000001" customHeight="1">
      <c r="B34" s="241" t="s">
        <v>286</v>
      </c>
      <c r="C34" s="504"/>
      <c r="D34" s="392"/>
      <c r="E34" s="467">
        <f>SUM(E29:E33)</f>
        <v>0</v>
      </c>
      <c r="F34" s="467">
        <f>SUM(F26:F33)</f>
        <v>0</v>
      </c>
      <c r="G34" s="467">
        <f>SUM(G26:G33)</f>
        <v>0</v>
      </c>
      <c r="I34" s="227"/>
      <c r="J34" s="227"/>
      <c r="K34" s="468"/>
    </row>
    <row r="35" spans="2:11" ht="20.100000000000001" customHeight="1">
      <c r="B35" s="66"/>
      <c r="C35" s="66"/>
      <c r="D35" s="391"/>
      <c r="E35" s="391"/>
      <c r="F35" s="260"/>
      <c r="G35" s="260"/>
    </row>
    <row r="36" spans="2:11" ht="20.100000000000001" customHeight="1">
      <c r="D36" s="393"/>
      <c r="E36" s="393"/>
      <c r="F36" s="287"/>
      <c r="G36" s="287"/>
    </row>
    <row r="37" spans="2:11" ht="20.100000000000001" customHeight="1">
      <c r="D37" s="393"/>
      <c r="E37" s="394"/>
      <c r="F37" s="394"/>
      <c r="G37" s="394"/>
      <c r="H37" s="230"/>
    </row>
    <row r="38" spans="2:11" ht="20.100000000000001" customHeight="1">
      <c r="D38" s="393"/>
      <c r="E38" s="393"/>
      <c r="F38" s="287"/>
      <c r="G38" s="287"/>
    </row>
    <row r="39" spans="2:11" ht="20.100000000000001" customHeight="1"/>
  </sheetData>
  <pageMargins left="0.7" right="0.7" top="0.75" bottom="0.75" header="0.3" footer="0.3"/>
  <pageSetup scale="88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V50"/>
  <sheetViews>
    <sheetView showGridLines="0" topLeftCell="A4" workbookViewId="0">
      <selection activeCell="L10" sqref="L10"/>
    </sheetView>
  </sheetViews>
  <sheetFormatPr defaultColWidth="9.109375" defaultRowHeight="13.2"/>
  <cols>
    <col min="1" max="1" width="9.44140625" style="75" bestFit="1" customWidth="1"/>
    <col min="2" max="2" width="20.6640625" style="75" customWidth="1"/>
    <col min="3" max="3" width="15.44140625" style="75" customWidth="1"/>
    <col min="4" max="4" width="14.5546875" style="75" customWidth="1"/>
    <col min="5" max="5" width="14.88671875" style="75" customWidth="1"/>
    <col min="6" max="6" width="10.88671875" style="76" customWidth="1"/>
    <col min="7" max="7" width="19.109375" style="76" bestFit="1" customWidth="1"/>
    <col min="8" max="8" width="9.109375" style="76" customWidth="1"/>
    <col min="9" max="9" width="11.88671875" style="76" bestFit="1" customWidth="1"/>
    <col min="10" max="10" width="12.109375" style="76" hidden="1" customWidth="1"/>
    <col min="11" max="11" width="10.5546875" style="76" hidden="1" customWidth="1"/>
    <col min="12" max="12" width="16.5546875" style="68" customWidth="1"/>
    <col min="13" max="13" width="18" style="68" hidden="1" customWidth="1"/>
    <col min="14" max="14" width="20.5546875" style="68" hidden="1" customWidth="1"/>
    <col min="15" max="15" width="19.33203125" style="68" hidden="1" customWidth="1"/>
    <col min="16" max="16" width="11.5546875" style="75" hidden="1" customWidth="1"/>
    <col min="17" max="17" width="13.33203125" style="75" hidden="1" customWidth="1"/>
    <col min="18" max="18" width="1.5546875" style="75" hidden="1" customWidth="1"/>
    <col min="19" max="19" width="14.33203125" style="75" hidden="1" customWidth="1"/>
    <col min="20" max="20" width="14" style="75" hidden="1" customWidth="1"/>
    <col min="21" max="21" width="14.5546875" style="75" hidden="1" customWidth="1"/>
    <col min="22" max="22" width="26.5546875" style="75" hidden="1" customWidth="1"/>
    <col min="23" max="257" width="9.109375" style="75"/>
    <col min="258" max="258" width="20.44140625" style="75" customWidth="1"/>
    <col min="259" max="259" width="12.88671875" style="75" customWidth="1"/>
    <col min="260" max="260" width="13.88671875" style="75" customWidth="1"/>
    <col min="261" max="261" width="22.109375" style="75" customWidth="1"/>
    <col min="262" max="262" width="10.88671875" style="75" customWidth="1"/>
    <col min="263" max="263" width="11.6640625" style="75" customWidth="1"/>
    <col min="264" max="264" width="5" style="75" bestFit="1" customWidth="1"/>
    <col min="265" max="265" width="11.6640625" style="75" bestFit="1" customWidth="1"/>
    <col min="266" max="266" width="10.33203125" style="75" customWidth="1"/>
    <col min="267" max="267" width="10.5546875" style="75" customWidth="1"/>
    <col min="268" max="268" width="16" style="75" bestFit="1" customWidth="1"/>
    <col min="269" max="269" width="17.88671875" style="75" bestFit="1" customWidth="1"/>
    <col min="270" max="270" width="20.5546875" style="75" bestFit="1" customWidth="1"/>
    <col min="271" max="271" width="19.33203125" style="75" customWidth="1"/>
    <col min="272" max="272" width="11.5546875" style="75" bestFit="1" customWidth="1"/>
    <col min="273" max="273" width="0" style="75" hidden="1" customWidth="1"/>
    <col min="274" max="274" width="1.5546875" style="75" bestFit="1" customWidth="1"/>
    <col min="275" max="276" width="0" style="75" hidden="1" customWidth="1"/>
    <col min="277" max="277" width="14.33203125" style="75" bestFit="1" customWidth="1"/>
    <col min="278" max="278" width="26.33203125" style="75" bestFit="1" customWidth="1"/>
    <col min="279" max="513" width="9.109375" style="75"/>
    <col min="514" max="514" width="20.44140625" style="75" customWidth="1"/>
    <col min="515" max="515" width="12.88671875" style="75" customWidth="1"/>
    <col min="516" max="516" width="13.88671875" style="75" customWidth="1"/>
    <col min="517" max="517" width="22.109375" style="75" customWidth="1"/>
    <col min="518" max="518" width="10.88671875" style="75" customWidth="1"/>
    <col min="519" max="519" width="11.6640625" style="75" customWidth="1"/>
    <col min="520" max="520" width="5" style="75" bestFit="1" customWidth="1"/>
    <col min="521" max="521" width="11.6640625" style="75" bestFit="1" customWidth="1"/>
    <col min="522" max="522" width="10.33203125" style="75" customWidth="1"/>
    <col min="523" max="523" width="10.5546875" style="75" customWidth="1"/>
    <col min="524" max="524" width="16" style="75" bestFit="1" customWidth="1"/>
    <col min="525" max="525" width="17.88671875" style="75" bestFit="1" customWidth="1"/>
    <col min="526" max="526" width="20.5546875" style="75" bestFit="1" customWidth="1"/>
    <col min="527" max="527" width="19.33203125" style="75" customWidth="1"/>
    <col min="528" max="528" width="11.5546875" style="75" bestFit="1" customWidth="1"/>
    <col min="529" max="529" width="0" style="75" hidden="1" customWidth="1"/>
    <col min="530" max="530" width="1.5546875" style="75" bestFit="1" customWidth="1"/>
    <col min="531" max="532" width="0" style="75" hidden="1" customWidth="1"/>
    <col min="533" max="533" width="14.33203125" style="75" bestFit="1" customWidth="1"/>
    <col min="534" max="534" width="26.33203125" style="75" bestFit="1" customWidth="1"/>
    <col min="535" max="769" width="9.109375" style="75"/>
    <col min="770" max="770" width="20.44140625" style="75" customWidth="1"/>
    <col min="771" max="771" width="12.88671875" style="75" customWidth="1"/>
    <col min="772" max="772" width="13.88671875" style="75" customWidth="1"/>
    <col min="773" max="773" width="22.109375" style="75" customWidth="1"/>
    <col min="774" max="774" width="10.88671875" style="75" customWidth="1"/>
    <col min="775" max="775" width="11.6640625" style="75" customWidth="1"/>
    <col min="776" max="776" width="5" style="75" bestFit="1" customWidth="1"/>
    <col min="777" max="777" width="11.6640625" style="75" bestFit="1" customWidth="1"/>
    <col min="778" max="778" width="10.33203125" style="75" customWidth="1"/>
    <col min="779" max="779" width="10.5546875" style="75" customWidth="1"/>
    <col min="780" max="780" width="16" style="75" bestFit="1" customWidth="1"/>
    <col min="781" max="781" width="17.88671875" style="75" bestFit="1" customWidth="1"/>
    <col min="782" max="782" width="20.5546875" style="75" bestFit="1" customWidth="1"/>
    <col min="783" max="783" width="19.33203125" style="75" customWidth="1"/>
    <col min="784" max="784" width="11.5546875" style="75" bestFit="1" customWidth="1"/>
    <col min="785" max="785" width="0" style="75" hidden="1" customWidth="1"/>
    <col min="786" max="786" width="1.5546875" style="75" bestFit="1" customWidth="1"/>
    <col min="787" max="788" width="0" style="75" hidden="1" customWidth="1"/>
    <col min="789" max="789" width="14.33203125" style="75" bestFit="1" customWidth="1"/>
    <col min="790" max="790" width="26.33203125" style="75" bestFit="1" customWidth="1"/>
    <col min="791" max="1025" width="9.109375" style="75"/>
    <col min="1026" max="1026" width="20.44140625" style="75" customWidth="1"/>
    <col min="1027" max="1027" width="12.88671875" style="75" customWidth="1"/>
    <col min="1028" max="1028" width="13.88671875" style="75" customWidth="1"/>
    <col min="1029" max="1029" width="22.109375" style="75" customWidth="1"/>
    <col min="1030" max="1030" width="10.88671875" style="75" customWidth="1"/>
    <col min="1031" max="1031" width="11.6640625" style="75" customWidth="1"/>
    <col min="1032" max="1032" width="5" style="75" bestFit="1" customWidth="1"/>
    <col min="1033" max="1033" width="11.6640625" style="75" bestFit="1" customWidth="1"/>
    <col min="1034" max="1034" width="10.33203125" style="75" customWidth="1"/>
    <col min="1035" max="1035" width="10.5546875" style="75" customWidth="1"/>
    <col min="1036" max="1036" width="16" style="75" bestFit="1" customWidth="1"/>
    <col min="1037" max="1037" width="17.88671875" style="75" bestFit="1" customWidth="1"/>
    <col min="1038" max="1038" width="20.5546875" style="75" bestFit="1" customWidth="1"/>
    <col min="1039" max="1039" width="19.33203125" style="75" customWidth="1"/>
    <col min="1040" max="1040" width="11.5546875" style="75" bestFit="1" customWidth="1"/>
    <col min="1041" max="1041" width="0" style="75" hidden="1" customWidth="1"/>
    <col min="1042" max="1042" width="1.5546875" style="75" bestFit="1" customWidth="1"/>
    <col min="1043" max="1044" width="0" style="75" hidden="1" customWidth="1"/>
    <col min="1045" max="1045" width="14.33203125" style="75" bestFit="1" customWidth="1"/>
    <col min="1046" max="1046" width="26.33203125" style="75" bestFit="1" customWidth="1"/>
    <col min="1047" max="1281" width="9.109375" style="75"/>
    <col min="1282" max="1282" width="20.44140625" style="75" customWidth="1"/>
    <col min="1283" max="1283" width="12.88671875" style="75" customWidth="1"/>
    <col min="1284" max="1284" width="13.88671875" style="75" customWidth="1"/>
    <col min="1285" max="1285" width="22.109375" style="75" customWidth="1"/>
    <col min="1286" max="1286" width="10.88671875" style="75" customWidth="1"/>
    <col min="1287" max="1287" width="11.6640625" style="75" customWidth="1"/>
    <col min="1288" max="1288" width="5" style="75" bestFit="1" customWidth="1"/>
    <col min="1289" max="1289" width="11.6640625" style="75" bestFit="1" customWidth="1"/>
    <col min="1290" max="1290" width="10.33203125" style="75" customWidth="1"/>
    <col min="1291" max="1291" width="10.5546875" style="75" customWidth="1"/>
    <col min="1292" max="1292" width="16" style="75" bestFit="1" customWidth="1"/>
    <col min="1293" max="1293" width="17.88671875" style="75" bestFit="1" customWidth="1"/>
    <col min="1294" max="1294" width="20.5546875" style="75" bestFit="1" customWidth="1"/>
    <col min="1295" max="1295" width="19.33203125" style="75" customWidth="1"/>
    <col min="1296" max="1296" width="11.5546875" style="75" bestFit="1" customWidth="1"/>
    <col min="1297" max="1297" width="0" style="75" hidden="1" customWidth="1"/>
    <col min="1298" max="1298" width="1.5546875" style="75" bestFit="1" customWidth="1"/>
    <col min="1299" max="1300" width="0" style="75" hidden="1" customWidth="1"/>
    <col min="1301" max="1301" width="14.33203125" style="75" bestFit="1" customWidth="1"/>
    <col min="1302" max="1302" width="26.33203125" style="75" bestFit="1" customWidth="1"/>
    <col min="1303" max="1537" width="9.109375" style="75"/>
    <col min="1538" max="1538" width="20.44140625" style="75" customWidth="1"/>
    <col min="1539" max="1539" width="12.88671875" style="75" customWidth="1"/>
    <col min="1540" max="1540" width="13.88671875" style="75" customWidth="1"/>
    <col min="1541" max="1541" width="22.109375" style="75" customWidth="1"/>
    <col min="1542" max="1542" width="10.88671875" style="75" customWidth="1"/>
    <col min="1543" max="1543" width="11.6640625" style="75" customWidth="1"/>
    <col min="1544" max="1544" width="5" style="75" bestFit="1" customWidth="1"/>
    <col min="1545" max="1545" width="11.6640625" style="75" bestFit="1" customWidth="1"/>
    <col min="1546" max="1546" width="10.33203125" style="75" customWidth="1"/>
    <col min="1547" max="1547" width="10.5546875" style="75" customWidth="1"/>
    <col min="1548" max="1548" width="16" style="75" bestFit="1" customWidth="1"/>
    <col min="1549" max="1549" width="17.88671875" style="75" bestFit="1" customWidth="1"/>
    <col min="1550" max="1550" width="20.5546875" style="75" bestFit="1" customWidth="1"/>
    <col min="1551" max="1551" width="19.33203125" style="75" customWidth="1"/>
    <col min="1552" max="1552" width="11.5546875" style="75" bestFit="1" customWidth="1"/>
    <col min="1553" max="1553" width="0" style="75" hidden="1" customWidth="1"/>
    <col min="1554" max="1554" width="1.5546875" style="75" bestFit="1" customWidth="1"/>
    <col min="1555" max="1556" width="0" style="75" hidden="1" customWidth="1"/>
    <col min="1557" max="1557" width="14.33203125" style="75" bestFit="1" customWidth="1"/>
    <col min="1558" max="1558" width="26.33203125" style="75" bestFit="1" customWidth="1"/>
    <col min="1559" max="1793" width="9.109375" style="75"/>
    <col min="1794" max="1794" width="20.44140625" style="75" customWidth="1"/>
    <col min="1795" max="1795" width="12.88671875" style="75" customWidth="1"/>
    <col min="1796" max="1796" width="13.88671875" style="75" customWidth="1"/>
    <col min="1797" max="1797" width="22.109375" style="75" customWidth="1"/>
    <col min="1798" max="1798" width="10.88671875" style="75" customWidth="1"/>
    <col min="1799" max="1799" width="11.6640625" style="75" customWidth="1"/>
    <col min="1800" max="1800" width="5" style="75" bestFit="1" customWidth="1"/>
    <col min="1801" max="1801" width="11.6640625" style="75" bestFit="1" customWidth="1"/>
    <col min="1802" max="1802" width="10.33203125" style="75" customWidth="1"/>
    <col min="1803" max="1803" width="10.5546875" style="75" customWidth="1"/>
    <col min="1804" max="1804" width="16" style="75" bestFit="1" customWidth="1"/>
    <col min="1805" max="1805" width="17.88671875" style="75" bestFit="1" customWidth="1"/>
    <col min="1806" max="1806" width="20.5546875" style="75" bestFit="1" customWidth="1"/>
    <col min="1807" max="1807" width="19.33203125" style="75" customWidth="1"/>
    <col min="1808" max="1808" width="11.5546875" style="75" bestFit="1" customWidth="1"/>
    <col min="1809" max="1809" width="0" style="75" hidden="1" customWidth="1"/>
    <col min="1810" max="1810" width="1.5546875" style="75" bestFit="1" customWidth="1"/>
    <col min="1811" max="1812" width="0" style="75" hidden="1" customWidth="1"/>
    <col min="1813" max="1813" width="14.33203125" style="75" bestFit="1" customWidth="1"/>
    <col min="1814" max="1814" width="26.33203125" style="75" bestFit="1" customWidth="1"/>
    <col min="1815" max="2049" width="9.109375" style="75"/>
    <col min="2050" max="2050" width="20.44140625" style="75" customWidth="1"/>
    <col min="2051" max="2051" width="12.88671875" style="75" customWidth="1"/>
    <col min="2052" max="2052" width="13.88671875" style="75" customWidth="1"/>
    <col min="2053" max="2053" width="22.109375" style="75" customWidth="1"/>
    <col min="2054" max="2054" width="10.88671875" style="75" customWidth="1"/>
    <col min="2055" max="2055" width="11.6640625" style="75" customWidth="1"/>
    <col min="2056" max="2056" width="5" style="75" bestFit="1" customWidth="1"/>
    <col min="2057" max="2057" width="11.6640625" style="75" bestFit="1" customWidth="1"/>
    <col min="2058" max="2058" width="10.33203125" style="75" customWidth="1"/>
    <col min="2059" max="2059" width="10.5546875" style="75" customWidth="1"/>
    <col min="2060" max="2060" width="16" style="75" bestFit="1" customWidth="1"/>
    <col min="2061" max="2061" width="17.88671875" style="75" bestFit="1" customWidth="1"/>
    <col min="2062" max="2062" width="20.5546875" style="75" bestFit="1" customWidth="1"/>
    <col min="2063" max="2063" width="19.33203125" style="75" customWidth="1"/>
    <col min="2064" max="2064" width="11.5546875" style="75" bestFit="1" customWidth="1"/>
    <col min="2065" max="2065" width="0" style="75" hidden="1" customWidth="1"/>
    <col min="2066" max="2066" width="1.5546875" style="75" bestFit="1" customWidth="1"/>
    <col min="2067" max="2068" width="0" style="75" hidden="1" customWidth="1"/>
    <col min="2069" max="2069" width="14.33203125" style="75" bestFit="1" customWidth="1"/>
    <col min="2070" max="2070" width="26.33203125" style="75" bestFit="1" customWidth="1"/>
    <col min="2071" max="2305" width="9.109375" style="75"/>
    <col min="2306" max="2306" width="20.44140625" style="75" customWidth="1"/>
    <col min="2307" max="2307" width="12.88671875" style="75" customWidth="1"/>
    <col min="2308" max="2308" width="13.88671875" style="75" customWidth="1"/>
    <col min="2309" max="2309" width="22.109375" style="75" customWidth="1"/>
    <col min="2310" max="2310" width="10.88671875" style="75" customWidth="1"/>
    <col min="2311" max="2311" width="11.6640625" style="75" customWidth="1"/>
    <col min="2312" max="2312" width="5" style="75" bestFit="1" customWidth="1"/>
    <col min="2313" max="2313" width="11.6640625" style="75" bestFit="1" customWidth="1"/>
    <col min="2314" max="2314" width="10.33203125" style="75" customWidth="1"/>
    <col min="2315" max="2315" width="10.5546875" style="75" customWidth="1"/>
    <col min="2316" max="2316" width="16" style="75" bestFit="1" customWidth="1"/>
    <col min="2317" max="2317" width="17.88671875" style="75" bestFit="1" customWidth="1"/>
    <col min="2318" max="2318" width="20.5546875" style="75" bestFit="1" customWidth="1"/>
    <col min="2319" max="2319" width="19.33203125" style="75" customWidth="1"/>
    <col min="2320" max="2320" width="11.5546875" style="75" bestFit="1" customWidth="1"/>
    <col min="2321" max="2321" width="0" style="75" hidden="1" customWidth="1"/>
    <col min="2322" max="2322" width="1.5546875" style="75" bestFit="1" customWidth="1"/>
    <col min="2323" max="2324" width="0" style="75" hidden="1" customWidth="1"/>
    <col min="2325" max="2325" width="14.33203125" style="75" bestFit="1" customWidth="1"/>
    <col min="2326" max="2326" width="26.33203125" style="75" bestFit="1" customWidth="1"/>
    <col min="2327" max="2561" width="9.109375" style="75"/>
    <col min="2562" max="2562" width="20.44140625" style="75" customWidth="1"/>
    <col min="2563" max="2563" width="12.88671875" style="75" customWidth="1"/>
    <col min="2564" max="2564" width="13.88671875" style="75" customWidth="1"/>
    <col min="2565" max="2565" width="22.109375" style="75" customWidth="1"/>
    <col min="2566" max="2566" width="10.88671875" style="75" customWidth="1"/>
    <col min="2567" max="2567" width="11.6640625" style="75" customWidth="1"/>
    <col min="2568" max="2568" width="5" style="75" bestFit="1" customWidth="1"/>
    <col min="2569" max="2569" width="11.6640625" style="75" bestFit="1" customWidth="1"/>
    <col min="2570" max="2570" width="10.33203125" style="75" customWidth="1"/>
    <col min="2571" max="2571" width="10.5546875" style="75" customWidth="1"/>
    <col min="2572" max="2572" width="16" style="75" bestFit="1" customWidth="1"/>
    <col min="2573" max="2573" width="17.88671875" style="75" bestFit="1" customWidth="1"/>
    <col min="2574" max="2574" width="20.5546875" style="75" bestFit="1" customWidth="1"/>
    <col min="2575" max="2575" width="19.33203125" style="75" customWidth="1"/>
    <col min="2576" max="2576" width="11.5546875" style="75" bestFit="1" customWidth="1"/>
    <col min="2577" max="2577" width="0" style="75" hidden="1" customWidth="1"/>
    <col min="2578" max="2578" width="1.5546875" style="75" bestFit="1" customWidth="1"/>
    <col min="2579" max="2580" width="0" style="75" hidden="1" customWidth="1"/>
    <col min="2581" max="2581" width="14.33203125" style="75" bestFit="1" customWidth="1"/>
    <col min="2582" max="2582" width="26.33203125" style="75" bestFit="1" customWidth="1"/>
    <col min="2583" max="2817" width="9.109375" style="75"/>
    <col min="2818" max="2818" width="20.44140625" style="75" customWidth="1"/>
    <col min="2819" max="2819" width="12.88671875" style="75" customWidth="1"/>
    <col min="2820" max="2820" width="13.88671875" style="75" customWidth="1"/>
    <col min="2821" max="2821" width="22.109375" style="75" customWidth="1"/>
    <col min="2822" max="2822" width="10.88671875" style="75" customWidth="1"/>
    <col min="2823" max="2823" width="11.6640625" style="75" customWidth="1"/>
    <col min="2824" max="2824" width="5" style="75" bestFit="1" customWidth="1"/>
    <col min="2825" max="2825" width="11.6640625" style="75" bestFit="1" customWidth="1"/>
    <col min="2826" max="2826" width="10.33203125" style="75" customWidth="1"/>
    <col min="2827" max="2827" width="10.5546875" style="75" customWidth="1"/>
    <col min="2828" max="2828" width="16" style="75" bestFit="1" customWidth="1"/>
    <col min="2829" max="2829" width="17.88671875" style="75" bestFit="1" customWidth="1"/>
    <col min="2830" max="2830" width="20.5546875" style="75" bestFit="1" customWidth="1"/>
    <col min="2831" max="2831" width="19.33203125" style="75" customWidth="1"/>
    <col min="2832" max="2832" width="11.5546875" style="75" bestFit="1" customWidth="1"/>
    <col min="2833" max="2833" width="0" style="75" hidden="1" customWidth="1"/>
    <col min="2834" max="2834" width="1.5546875" style="75" bestFit="1" customWidth="1"/>
    <col min="2835" max="2836" width="0" style="75" hidden="1" customWidth="1"/>
    <col min="2837" max="2837" width="14.33203125" style="75" bestFit="1" customWidth="1"/>
    <col min="2838" max="2838" width="26.33203125" style="75" bestFit="1" customWidth="1"/>
    <col min="2839" max="3073" width="9.109375" style="75"/>
    <col min="3074" max="3074" width="20.44140625" style="75" customWidth="1"/>
    <col min="3075" max="3075" width="12.88671875" style="75" customWidth="1"/>
    <col min="3076" max="3076" width="13.88671875" style="75" customWidth="1"/>
    <col min="3077" max="3077" width="22.109375" style="75" customWidth="1"/>
    <col min="3078" max="3078" width="10.88671875" style="75" customWidth="1"/>
    <col min="3079" max="3079" width="11.6640625" style="75" customWidth="1"/>
    <col min="3080" max="3080" width="5" style="75" bestFit="1" customWidth="1"/>
    <col min="3081" max="3081" width="11.6640625" style="75" bestFit="1" customWidth="1"/>
    <col min="3082" max="3082" width="10.33203125" style="75" customWidth="1"/>
    <col min="3083" max="3083" width="10.5546875" style="75" customWidth="1"/>
    <col min="3084" max="3084" width="16" style="75" bestFit="1" customWidth="1"/>
    <col min="3085" max="3085" width="17.88671875" style="75" bestFit="1" customWidth="1"/>
    <col min="3086" max="3086" width="20.5546875" style="75" bestFit="1" customWidth="1"/>
    <col min="3087" max="3087" width="19.33203125" style="75" customWidth="1"/>
    <col min="3088" max="3088" width="11.5546875" style="75" bestFit="1" customWidth="1"/>
    <col min="3089" max="3089" width="0" style="75" hidden="1" customWidth="1"/>
    <col min="3090" max="3090" width="1.5546875" style="75" bestFit="1" customWidth="1"/>
    <col min="3091" max="3092" width="0" style="75" hidden="1" customWidth="1"/>
    <col min="3093" max="3093" width="14.33203125" style="75" bestFit="1" customWidth="1"/>
    <col min="3094" max="3094" width="26.33203125" style="75" bestFit="1" customWidth="1"/>
    <col min="3095" max="3329" width="9.109375" style="75"/>
    <col min="3330" max="3330" width="20.44140625" style="75" customWidth="1"/>
    <col min="3331" max="3331" width="12.88671875" style="75" customWidth="1"/>
    <col min="3332" max="3332" width="13.88671875" style="75" customWidth="1"/>
    <col min="3333" max="3333" width="22.109375" style="75" customWidth="1"/>
    <col min="3334" max="3334" width="10.88671875" style="75" customWidth="1"/>
    <col min="3335" max="3335" width="11.6640625" style="75" customWidth="1"/>
    <col min="3336" max="3336" width="5" style="75" bestFit="1" customWidth="1"/>
    <col min="3337" max="3337" width="11.6640625" style="75" bestFit="1" customWidth="1"/>
    <col min="3338" max="3338" width="10.33203125" style="75" customWidth="1"/>
    <col min="3339" max="3339" width="10.5546875" style="75" customWidth="1"/>
    <col min="3340" max="3340" width="16" style="75" bestFit="1" customWidth="1"/>
    <col min="3341" max="3341" width="17.88671875" style="75" bestFit="1" customWidth="1"/>
    <col min="3342" max="3342" width="20.5546875" style="75" bestFit="1" customWidth="1"/>
    <col min="3343" max="3343" width="19.33203125" style="75" customWidth="1"/>
    <col min="3344" max="3344" width="11.5546875" style="75" bestFit="1" customWidth="1"/>
    <col min="3345" max="3345" width="0" style="75" hidden="1" customWidth="1"/>
    <col min="3346" max="3346" width="1.5546875" style="75" bestFit="1" customWidth="1"/>
    <col min="3347" max="3348" width="0" style="75" hidden="1" customWidth="1"/>
    <col min="3349" max="3349" width="14.33203125" style="75" bestFit="1" customWidth="1"/>
    <col min="3350" max="3350" width="26.33203125" style="75" bestFit="1" customWidth="1"/>
    <col min="3351" max="3585" width="9.109375" style="75"/>
    <col min="3586" max="3586" width="20.44140625" style="75" customWidth="1"/>
    <col min="3587" max="3587" width="12.88671875" style="75" customWidth="1"/>
    <col min="3588" max="3588" width="13.88671875" style="75" customWidth="1"/>
    <col min="3589" max="3589" width="22.109375" style="75" customWidth="1"/>
    <col min="3590" max="3590" width="10.88671875" style="75" customWidth="1"/>
    <col min="3591" max="3591" width="11.6640625" style="75" customWidth="1"/>
    <col min="3592" max="3592" width="5" style="75" bestFit="1" customWidth="1"/>
    <col min="3593" max="3593" width="11.6640625" style="75" bestFit="1" customWidth="1"/>
    <col min="3594" max="3594" width="10.33203125" style="75" customWidth="1"/>
    <col min="3595" max="3595" width="10.5546875" style="75" customWidth="1"/>
    <col min="3596" max="3596" width="16" style="75" bestFit="1" customWidth="1"/>
    <col min="3597" max="3597" width="17.88671875" style="75" bestFit="1" customWidth="1"/>
    <col min="3598" max="3598" width="20.5546875" style="75" bestFit="1" customWidth="1"/>
    <col min="3599" max="3599" width="19.33203125" style="75" customWidth="1"/>
    <col min="3600" max="3600" width="11.5546875" style="75" bestFit="1" customWidth="1"/>
    <col min="3601" max="3601" width="0" style="75" hidden="1" customWidth="1"/>
    <col min="3602" max="3602" width="1.5546875" style="75" bestFit="1" customWidth="1"/>
    <col min="3603" max="3604" width="0" style="75" hidden="1" customWidth="1"/>
    <col min="3605" max="3605" width="14.33203125" style="75" bestFit="1" customWidth="1"/>
    <col min="3606" max="3606" width="26.33203125" style="75" bestFit="1" customWidth="1"/>
    <col min="3607" max="3841" width="9.109375" style="75"/>
    <col min="3842" max="3842" width="20.44140625" style="75" customWidth="1"/>
    <col min="3843" max="3843" width="12.88671875" style="75" customWidth="1"/>
    <col min="3844" max="3844" width="13.88671875" style="75" customWidth="1"/>
    <col min="3845" max="3845" width="22.109375" style="75" customWidth="1"/>
    <col min="3846" max="3846" width="10.88671875" style="75" customWidth="1"/>
    <col min="3847" max="3847" width="11.6640625" style="75" customWidth="1"/>
    <col min="3848" max="3848" width="5" style="75" bestFit="1" customWidth="1"/>
    <col min="3849" max="3849" width="11.6640625" style="75" bestFit="1" customWidth="1"/>
    <col min="3850" max="3850" width="10.33203125" style="75" customWidth="1"/>
    <col min="3851" max="3851" width="10.5546875" style="75" customWidth="1"/>
    <col min="3852" max="3852" width="16" style="75" bestFit="1" customWidth="1"/>
    <col min="3853" max="3853" width="17.88671875" style="75" bestFit="1" customWidth="1"/>
    <col min="3854" max="3854" width="20.5546875" style="75" bestFit="1" customWidth="1"/>
    <col min="3855" max="3855" width="19.33203125" style="75" customWidth="1"/>
    <col min="3856" max="3856" width="11.5546875" style="75" bestFit="1" customWidth="1"/>
    <col min="3857" max="3857" width="0" style="75" hidden="1" customWidth="1"/>
    <col min="3858" max="3858" width="1.5546875" style="75" bestFit="1" customWidth="1"/>
    <col min="3859" max="3860" width="0" style="75" hidden="1" customWidth="1"/>
    <col min="3861" max="3861" width="14.33203125" style="75" bestFit="1" customWidth="1"/>
    <col min="3862" max="3862" width="26.33203125" style="75" bestFit="1" customWidth="1"/>
    <col min="3863" max="4097" width="9.109375" style="75"/>
    <col min="4098" max="4098" width="20.44140625" style="75" customWidth="1"/>
    <col min="4099" max="4099" width="12.88671875" style="75" customWidth="1"/>
    <col min="4100" max="4100" width="13.88671875" style="75" customWidth="1"/>
    <col min="4101" max="4101" width="22.109375" style="75" customWidth="1"/>
    <col min="4102" max="4102" width="10.88671875" style="75" customWidth="1"/>
    <col min="4103" max="4103" width="11.6640625" style="75" customWidth="1"/>
    <col min="4104" max="4104" width="5" style="75" bestFit="1" customWidth="1"/>
    <col min="4105" max="4105" width="11.6640625" style="75" bestFit="1" customWidth="1"/>
    <col min="4106" max="4106" width="10.33203125" style="75" customWidth="1"/>
    <col min="4107" max="4107" width="10.5546875" style="75" customWidth="1"/>
    <col min="4108" max="4108" width="16" style="75" bestFit="1" customWidth="1"/>
    <col min="4109" max="4109" width="17.88671875" style="75" bestFit="1" customWidth="1"/>
    <col min="4110" max="4110" width="20.5546875" style="75" bestFit="1" customWidth="1"/>
    <col min="4111" max="4111" width="19.33203125" style="75" customWidth="1"/>
    <col min="4112" max="4112" width="11.5546875" style="75" bestFit="1" customWidth="1"/>
    <col min="4113" max="4113" width="0" style="75" hidden="1" customWidth="1"/>
    <col min="4114" max="4114" width="1.5546875" style="75" bestFit="1" customWidth="1"/>
    <col min="4115" max="4116" width="0" style="75" hidden="1" customWidth="1"/>
    <col min="4117" max="4117" width="14.33203125" style="75" bestFit="1" customWidth="1"/>
    <col min="4118" max="4118" width="26.33203125" style="75" bestFit="1" customWidth="1"/>
    <col min="4119" max="4353" width="9.109375" style="75"/>
    <col min="4354" max="4354" width="20.44140625" style="75" customWidth="1"/>
    <col min="4355" max="4355" width="12.88671875" style="75" customWidth="1"/>
    <col min="4356" max="4356" width="13.88671875" style="75" customWidth="1"/>
    <col min="4357" max="4357" width="22.109375" style="75" customWidth="1"/>
    <col min="4358" max="4358" width="10.88671875" style="75" customWidth="1"/>
    <col min="4359" max="4359" width="11.6640625" style="75" customWidth="1"/>
    <col min="4360" max="4360" width="5" style="75" bestFit="1" customWidth="1"/>
    <col min="4361" max="4361" width="11.6640625" style="75" bestFit="1" customWidth="1"/>
    <col min="4362" max="4362" width="10.33203125" style="75" customWidth="1"/>
    <col min="4363" max="4363" width="10.5546875" style="75" customWidth="1"/>
    <col min="4364" max="4364" width="16" style="75" bestFit="1" customWidth="1"/>
    <col min="4365" max="4365" width="17.88671875" style="75" bestFit="1" customWidth="1"/>
    <col min="4366" max="4366" width="20.5546875" style="75" bestFit="1" customWidth="1"/>
    <col min="4367" max="4367" width="19.33203125" style="75" customWidth="1"/>
    <col min="4368" max="4368" width="11.5546875" style="75" bestFit="1" customWidth="1"/>
    <col min="4369" max="4369" width="0" style="75" hidden="1" customWidth="1"/>
    <col min="4370" max="4370" width="1.5546875" style="75" bestFit="1" customWidth="1"/>
    <col min="4371" max="4372" width="0" style="75" hidden="1" customWidth="1"/>
    <col min="4373" max="4373" width="14.33203125" style="75" bestFit="1" customWidth="1"/>
    <col min="4374" max="4374" width="26.33203125" style="75" bestFit="1" customWidth="1"/>
    <col min="4375" max="4609" width="9.109375" style="75"/>
    <col min="4610" max="4610" width="20.44140625" style="75" customWidth="1"/>
    <col min="4611" max="4611" width="12.88671875" style="75" customWidth="1"/>
    <col min="4612" max="4612" width="13.88671875" style="75" customWidth="1"/>
    <col min="4613" max="4613" width="22.109375" style="75" customWidth="1"/>
    <col min="4614" max="4614" width="10.88671875" style="75" customWidth="1"/>
    <col min="4615" max="4615" width="11.6640625" style="75" customWidth="1"/>
    <col min="4616" max="4616" width="5" style="75" bestFit="1" customWidth="1"/>
    <col min="4617" max="4617" width="11.6640625" style="75" bestFit="1" customWidth="1"/>
    <col min="4618" max="4618" width="10.33203125" style="75" customWidth="1"/>
    <col min="4619" max="4619" width="10.5546875" style="75" customWidth="1"/>
    <col min="4620" max="4620" width="16" style="75" bestFit="1" customWidth="1"/>
    <col min="4621" max="4621" width="17.88671875" style="75" bestFit="1" customWidth="1"/>
    <col min="4622" max="4622" width="20.5546875" style="75" bestFit="1" customWidth="1"/>
    <col min="4623" max="4623" width="19.33203125" style="75" customWidth="1"/>
    <col min="4624" max="4624" width="11.5546875" style="75" bestFit="1" customWidth="1"/>
    <col min="4625" max="4625" width="0" style="75" hidden="1" customWidth="1"/>
    <col min="4626" max="4626" width="1.5546875" style="75" bestFit="1" customWidth="1"/>
    <col min="4627" max="4628" width="0" style="75" hidden="1" customWidth="1"/>
    <col min="4629" max="4629" width="14.33203125" style="75" bestFit="1" customWidth="1"/>
    <col min="4630" max="4630" width="26.33203125" style="75" bestFit="1" customWidth="1"/>
    <col min="4631" max="4865" width="9.109375" style="75"/>
    <col min="4866" max="4866" width="20.44140625" style="75" customWidth="1"/>
    <col min="4867" max="4867" width="12.88671875" style="75" customWidth="1"/>
    <col min="4868" max="4868" width="13.88671875" style="75" customWidth="1"/>
    <col min="4869" max="4869" width="22.109375" style="75" customWidth="1"/>
    <col min="4870" max="4870" width="10.88671875" style="75" customWidth="1"/>
    <col min="4871" max="4871" width="11.6640625" style="75" customWidth="1"/>
    <col min="4872" max="4872" width="5" style="75" bestFit="1" customWidth="1"/>
    <col min="4873" max="4873" width="11.6640625" style="75" bestFit="1" customWidth="1"/>
    <col min="4874" max="4874" width="10.33203125" style="75" customWidth="1"/>
    <col min="4875" max="4875" width="10.5546875" style="75" customWidth="1"/>
    <col min="4876" max="4876" width="16" style="75" bestFit="1" customWidth="1"/>
    <col min="4877" max="4877" width="17.88671875" style="75" bestFit="1" customWidth="1"/>
    <col min="4878" max="4878" width="20.5546875" style="75" bestFit="1" customWidth="1"/>
    <col min="4879" max="4879" width="19.33203125" style="75" customWidth="1"/>
    <col min="4880" max="4880" width="11.5546875" style="75" bestFit="1" customWidth="1"/>
    <col min="4881" max="4881" width="0" style="75" hidden="1" customWidth="1"/>
    <col min="4882" max="4882" width="1.5546875" style="75" bestFit="1" customWidth="1"/>
    <col min="4883" max="4884" width="0" style="75" hidden="1" customWidth="1"/>
    <col min="4885" max="4885" width="14.33203125" style="75" bestFit="1" customWidth="1"/>
    <col min="4886" max="4886" width="26.33203125" style="75" bestFit="1" customWidth="1"/>
    <col min="4887" max="5121" width="9.109375" style="75"/>
    <col min="5122" max="5122" width="20.44140625" style="75" customWidth="1"/>
    <col min="5123" max="5123" width="12.88671875" style="75" customWidth="1"/>
    <col min="5124" max="5124" width="13.88671875" style="75" customWidth="1"/>
    <col min="5125" max="5125" width="22.109375" style="75" customWidth="1"/>
    <col min="5126" max="5126" width="10.88671875" style="75" customWidth="1"/>
    <col min="5127" max="5127" width="11.6640625" style="75" customWidth="1"/>
    <col min="5128" max="5128" width="5" style="75" bestFit="1" customWidth="1"/>
    <col min="5129" max="5129" width="11.6640625" style="75" bestFit="1" customWidth="1"/>
    <col min="5130" max="5130" width="10.33203125" style="75" customWidth="1"/>
    <col min="5131" max="5131" width="10.5546875" style="75" customWidth="1"/>
    <col min="5132" max="5132" width="16" style="75" bestFit="1" customWidth="1"/>
    <col min="5133" max="5133" width="17.88671875" style="75" bestFit="1" customWidth="1"/>
    <col min="5134" max="5134" width="20.5546875" style="75" bestFit="1" customWidth="1"/>
    <col min="5135" max="5135" width="19.33203125" style="75" customWidth="1"/>
    <col min="5136" max="5136" width="11.5546875" style="75" bestFit="1" customWidth="1"/>
    <col min="5137" max="5137" width="0" style="75" hidden="1" customWidth="1"/>
    <col min="5138" max="5138" width="1.5546875" style="75" bestFit="1" customWidth="1"/>
    <col min="5139" max="5140" width="0" style="75" hidden="1" customWidth="1"/>
    <col min="5141" max="5141" width="14.33203125" style="75" bestFit="1" customWidth="1"/>
    <col min="5142" max="5142" width="26.33203125" style="75" bestFit="1" customWidth="1"/>
    <col min="5143" max="5377" width="9.109375" style="75"/>
    <col min="5378" max="5378" width="20.44140625" style="75" customWidth="1"/>
    <col min="5379" max="5379" width="12.88671875" style="75" customWidth="1"/>
    <col min="5380" max="5380" width="13.88671875" style="75" customWidth="1"/>
    <col min="5381" max="5381" width="22.109375" style="75" customWidth="1"/>
    <col min="5382" max="5382" width="10.88671875" style="75" customWidth="1"/>
    <col min="5383" max="5383" width="11.6640625" style="75" customWidth="1"/>
    <col min="5384" max="5384" width="5" style="75" bestFit="1" customWidth="1"/>
    <col min="5385" max="5385" width="11.6640625" style="75" bestFit="1" customWidth="1"/>
    <col min="5386" max="5386" width="10.33203125" style="75" customWidth="1"/>
    <col min="5387" max="5387" width="10.5546875" style="75" customWidth="1"/>
    <col min="5388" max="5388" width="16" style="75" bestFit="1" customWidth="1"/>
    <col min="5389" max="5389" width="17.88671875" style="75" bestFit="1" customWidth="1"/>
    <col min="5390" max="5390" width="20.5546875" style="75" bestFit="1" customWidth="1"/>
    <col min="5391" max="5391" width="19.33203125" style="75" customWidth="1"/>
    <col min="5392" max="5392" width="11.5546875" style="75" bestFit="1" customWidth="1"/>
    <col min="5393" max="5393" width="0" style="75" hidden="1" customWidth="1"/>
    <col min="5394" max="5394" width="1.5546875" style="75" bestFit="1" customWidth="1"/>
    <col min="5395" max="5396" width="0" style="75" hidden="1" customWidth="1"/>
    <col min="5397" max="5397" width="14.33203125" style="75" bestFit="1" customWidth="1"/>
    <col min="5398" max="5398" width="26.33203125" style="75" bestFit="1" customWidth="1"/>
    <col min="5399" max="5633" width="9.109375" style="75"/>
    <col min="5634" max="5634" width="20.44140625" style="75" customWidth="1"/>
    <col min="5635" max="5635" width="12.88671875" style="75" customWidth="1"/>
    <col min="5636" max="5636" width="13.88671875" style="75" customWidth="1"/>
    <col min="5637" max="5637" width="22.109375" style="75" customWidth="1"/>
    <col min="5638" max="5638" width="10.88671875" style="75" customWidth="1"/>
    <col min="5639" max="5639" width="11.6640625" style="75" customWidth="1"/>
    <col min="5640" max="5640" width="5" style="75" bestFit="1" customWidth="1"/>
    <col min="5641" max="5641" width="11.6640625" style="75" bestFit="1" customWidth="1"/>
    <col min="5642" max="5642" width="10.33203125" style="75" customWidth="1"/>
    <col min="5643" max="5643" width="10.5546875" style="75" customWidth="1"/>
    <col min="5644" max="5644" width="16" style="75" bestFit="1" customWidth="1"/>
    <col min="5645" max="5645" width="17.88671875" style="75" bestFit="1" customWidth="1"/>
    <col min="5646" max="5646" width="20.5546875" style="75" bestFit="1" customWidth="1"/>
    <col min="5647" max="5647" width="19.33203125" style="75" customWidth="1"/>
    <col min="5648" max="5648" width="11.5546875" style="75" bestFit="1" customWidth="1"/>
    <col min="5649" max="5649" width="0" style="75" hidden="1" customWidth="1"/>
    <col min="5650" max="5650" width="1.5546875" style="75" bestFit="1" customWidth="1"/>
    <col min="5651" max="5652" width="0" style="75" hidden="1" customWidth="1"/>
    <col min="5653" max="5653" width="14.33203125" style="75" bestFit="1" customWidth="1"/>
    <col min="5654" max="5654" width="26.33203125" style="75" bestFit="1" customWidth="1"/>
    <col min="5655" max="5889" width="9.109375" style="75"/>
    <col min="5890" max="5890" width="20.44140625" style="75" customWidth="1"/>
    <col min="5891" max="5891" width="12.88671875" style="75" customWidth="1"/>
    <col min="5892" max="5892" width="13.88671875" style="75" customWidth="1"/>
    <col min="5893" max="5893" width="22.109375" style="75" customWidth="1"/>
    <col min="5894" max="5894" width="10.88671875" style="75" customWidth="1"/>
    <col min="5895" max="5895" width="11.6640625" style="75" customWidth="1"/>
    <col min="5896" max="5896" width="5" style="75" bestFit="1" customWidth="1"/>
    <col min="5897" max="5897" width="11.6640625" style="75" bestFit="1" customWidth="1"/>
    <col min="5898" max="5898" width="10.33203125" style="75" customWidth="1"/>
    <col min="5899" max="5899" width="10.5546875" style="75" customWidth="1"/>
    <col min="5900" max="5900" width="16" style="75" bestFit="1" customWidth="1"/>
    <col min="5901" max="5901" width="17.88671875" style="75" bestFit="1" customWidth="1"/>
    <col min="5902" max="5902" width="20.5546875" style="75" bestFit="1" customWidth="1"/>
    <col min="5903" max="5903" width="19.33203125" style="75" customWidth="1"/>
    <col min="5904" max="5904" width="11.5546875" style="75" bestFit="1" customWidth="1"/>
    <col min="5905" max="5905" width="0" style="75" hidden="1" customWidth="1"/>
    <col min="5906" max="5906" width="1.5546875" style="75" bestFit="1" customWidth="1"/>
    <col min="5907" max="5908" width="0" style="75" hidden="1" customWidth="1"/>
    <col min="5909" max="5909" width="14.33203125" style="75" bestFit="1" customWidth="1"/>
    <col min="5910" max="5910" width="26.33203125" style="75" bestFit="1" customWidth="1"/>
    <col min="5911" max="6145" width="9.109375" style="75"/>
    <col min="6146" max="6146" width="20.44140625" style="75" customWidth="1"/>
    <col min="6147" max="6147" width="12.88671875" style="75" customWidth="1"/>
    <col min="6148" max="6148" width="13.88671875" style="75" customWidth="1"/>
    <col min="6149" max="6149" width="22.109375" style="75" customWidth="1"/>
    <col min="6150" max="6150" width="10.88671875" style="75" customWidth="1"/>
    <col min="6151" max="6151" width="11.6640625" style="75" customWidth="1"/>
    <col min="6152" max="6152" width="5" style="75" bestFit="1" customWidth="1"/>
    <col min="6153" max="6153" width="11.6640625" style="75" bestFit="1" customWidth="1"/>
    <col min="6154" max="6154" width="10.33203125" style="75" customWidth="1"/>
    <col min="6155" max="6155" width="10.5546875" style="75" customWidth="1"/>
    <col min="6156" max="6156" width="16" style="75" bestFit="1" customWidth="1"/>
    <col min="6157" max="6157" width="17.88671875" style="75" bestFit="1" customWidth="1"/>
    <col min="6158" max="6158" width="20.5546875" style="75" bestFit="1" customWidth="1"/>
    <col min="6159" max="6159" width="19.33203125" style="75" customWidth="1"/>
    <col min="6160" max="6160" width="11.5546875" style="75" bestFit="1" customWidth="1"/>
    <col min="6161" max="6161" width="0" style="75" hidden="1" customWidth="1"/>
    <col min="6162" max="6162" width="1.5546875" style="75" bestFit="1" customWidth="1"/>
    <col min="6163" max="6164" width="0" style="75" hidden="1" customWidth="1"/>
    <col min="6165" max="6165" width="14.33203125" style="75" bestFit="1" customWidth="1"/>
    <col min="6166" max="6166" width="26.33203125" style="75" bestFit="1" customWidth="1"/>
    <col min="6167" max="6401" width="9.109375" style="75"/>
    <col min="6402" max="6402" width="20.44140625" style="75" customWidth="1"/>
    <col min="6403" max="6403" width="12.88671875" style="75" customWidth="1"/>
    <col min="6404" max="6404" width="13.88671875" style="75" customWidth="1"/>
    <col min="6405" max="6405" width="22.109375" style="75" customWidth="1"/>
    <col min="6406" max="6406" width="10.88671875" style="75" customWidth="1"/>
    <col min="6407" max="6407" width="11.6640625" style="75" customWidth="1"/>
    <col min="6408" max="6408" width="5" style="75" bestFit="1" customWidth="1"/>
    <col min="6409" max="6409" width="11.6640625" style="75" bestFit="1" customWidth="1"/>
    <col min="6410" max="6410" width="10.33203125" style="75" customWidth="1"/>
    <col min="6411" max="6411" width="10.5546875" style="75" customWidth="1"/>
    <col min="6412" max="6412" width="16" style="75" bestFit="1" customWidth="1"/>
    <col min="6413" max="6413" width="17.88671875" style="75" bestFit="1" customWidth="1"/>
    <col min="6414" max="6414" width="20.5546875" style="75" bestFit="1" customWidth="1"/>
    <col min="6415" max="6415" width="19.33203125" style="75" customWidth="1"/>
    <col min="6416" max="6416" width="11.5546875" style="75" bestFit="1" customWidth="1"/>
    <col min="6417" max="6417" width="0" style="75" hidden="1" customWidth="1"/>
    <col min="6418" max="6418" width="1.5546875" style="75" bestFit="1" customWidth="1"/>
    <col min="6419" max="6420" width="0" style="75" hidden="1" customWidth="1"/>
    <col min="6421" max="6421" width="14.33203125" style="75" bestFit="1" customWidth="1"/>
    <col min="6422" max="6422" width="26.33203125" style="75" bestFit="1" customWidth="1"/>
    <col min="6423" max="6657" width="9.109375" style="75"/>
    <col min="6658" max="6658" width="20.44140625" style="75" customWidth="1"/>
    <col min="6659" max="6659" width="12.88671875" style="75" customWidth="1"/>
    <col min="6660" max="6660" width="13.88671875" style="75" customWidth="1"/>
    <col min="6661" max="6661" width="22.109375" style="75" customWidth="1"/>
    <col min="6662" max="6662" width="10.88671875" style="75" customWidth="1"/>
    <col min="6663" max="6663" width="11.6640625" style="75" customWidth="1"/>
    <col min="6664" max="6664" width="5" style="75" bestFit="1" customWidth="1"/>
    <col min="6665" max="6665" width="11.6640625" style="75" bestFit="1" customWidth="1"/>
    <col min="6666" max="6666" width="10.33203125" style="75" customWidth="1"/>
    <col min="6667" max="6667" width="10.5546875" style="75" customWidth="1"/>
    <col min="6668" max="6668" width="16" style="75" bestFit="1" customWidth="1"/>
    <col min="6669" max="6669" width="17.88671875" style="75" bestFit="1" customWidth="1"/>
    <col min="6670" max="6670" width="20.5546875" style="75" bestFit="1" customWidth="1"/>
    <col min="6671" max="6671" width="19.33203125" style="75" customWidth="1"/>
    <col min="6672" max="6672" width="11.5546875" style="75" bestFit="1" customWidth="1"/>
    <col min="6673" max="6673" width="0" style="75" hidden="1" customWidth="1"/>
    <col min="6674" max="6674" width="1.5546875" style="75" bestFit="1" customWidth="1"/>
    <col min="6675" max="6676" width="0" style="75" hidden="1" customWidth="1"/>
    <col min="6677" max="6677" width="14.33203125" style="75" bestFit="1" customWidth="1"/>
    <col min="6678" max="6678" width="26.33203125" style="75" bestFit="1" customWidth="1"/>
    <col min="6679" max="6913" width="9.109375" style="75"/>
    <col min="6914" max="6914" width="20.44140625" style="75" customWidth="1"/>
    <col min="6915" max="6915" width="12.88671875" style="75" customWidth="1"/>
    <col min="6916" max="6916" width="13.88671875" style="75" customWidth="1"/>
    <col min="6917" max="6917" width="22.109375" style="75" customWidth="1"/>
    <col min="6918" max="6918" width="10.88671875" style="75" customWidth="1"/>
    <col min="6919" max="6919" width="11.6640625" style="75" customWidth="1"/>
    <col min="6920" max="6920" width="5" style="75" bestFit="1" customWidth="1"/>
    <col min="6921" max="6921" width="11.6640625" style="75" bestFit="1" customWidth="1"/>
    <col min="6922" max="6922" width="10.33203125" style="75" customWidth="1"/>
    <col min="6923" max="6923" width="10.5546875" style="75" customWidth="1"/>
    <col min="6924" max="6924" width="16" style="75" bestFit="1" customWidth="1"/>
    <col min="6925" max="6925" width="17.88671875" style="75" bestFit="1" customWidth="1"/>
    <col min="6926" max="6926" width="20.5546875" style="75" bestFit="1" customWidth="1"/>
    <col min="6927" max="6927" width="19.33203125" style="75" customWidth="1"/>
    <col min="6928" max="6928" width="11.5546875" style="75" bestFit="1" customWidth="1"/>
    <col min="6929" max="6929" width="0" style="75" hidden="1" customWidth="1"/>
    <col min="6930" max="6930" width="1.5546875" style="75" bestFit="1" customWidth="1"/>
    <col min="6931" max="6932" width="0" style="75" hidden="1" customWidth="1"/>
    <col min="6933" max="6933" width="14.33203125" style="75" bestFit="1" customWidth="1"/>
    <col min="6934" max="6934" width="26.33203125" style="75" bestFit="1" customWidth="1"/>
    <col min="6935" max="7169" width="9.109375" style="75"/>
    <col min="7170" max="7170" width="20.44140625" style="75" customWidth="1"/>
    <col min="7171" max="7171" width="12.88671875" style="75" customWidth="1"/>
    <col min="7172" max="7172" width="13.88671875" style="75" customWidth="1"/>
    <col min="7173" max="7173" width="22.109375" style="75" customWidth="1"/>
    <col min="7174" max="7174" width="10.88671875" style="75" customWidth="1"/>
    <col min="7175" max="7175" width="11.6640625" style="75" customWidth="1"/>
    <col min="7176" max="7176" width="5" style="75" bestFit="1" customWidth="1"/>
    <col min="7177" max="7177" width="11.6640625" style="75" bestFit="1" customWidth="1"/>
    <col min="7178" max="7178" width="10.33203125" style="75" customWidth="1"/>
    <col min="7179" max="7179" width="10.5546875" style="75" customWidth="1"/>
    <col min="7180" max="7180" width="16" style="75" bestFit="1" customWidth="1"/>
    <col min="7181" max="7181" width="17.88671875" style="75" bestFit="1" customWidth="1"/>
    <col min="7182" max="7182" width="20.5546875" style="75" bestFit="1" customWidth="1"/>
    <col min="7183" max="7183" width="19.33203125" style="75" customWidth="1"/>
    <col min="7184" max="7184" width="11.5546875" style="75" bestFit="1" customWidth="1"/>
    <col min="7185" max="7185" width="0" style="75" hidden="1" customWidth="1"/>
    <col min="7186" max="7186" width="1.5546875" style="75" bestFit="1" customWidth="1"/>
    <col min="7187" max="7188" width="0" style="75" hidden="1" customWidth="1"/>
    <col min="7189" max="7189" width="14.33203125" style="75" bestFit="1" customWidth="1"/>
    <col min="7190" max="7190" width="26.33203125" style="75" bestFit="1" customWidth="1"/>
    <col min="7191" max="7425" width="9.109375" style="75"/>
    <col min="7426" max="7426" width="20.44140625" style="75" customWidth="1"/>
    <col min="7427" max="7427" width="12.88671875" style="75" customWidth="1"/>
    <col min="7428" max="7428" width="13.88671875" style="75" customWidth="1"/>
    <col min="7429" max="7429" width="22.109375" style="75" customWidth="1"/>
    <col min="7430" max="7430" width="10.88671875" style="75" customWidth="1"/>
    <col min="7431" max="7431" width="11.6640625" style="75" customWidth="1"/>
    <col min="7432" max="7432" width="5" style="75" bestFit="1" customWidth="1"/>
    <col min="7433" max="7433" width="11.6640625" style="75" bestFit="1" customWidth="1"/>
    <col min="7434" max="7434" width="10.33203125" style="75" customWidth="1"/>
    <col min="7435" max="7435" width="10.5546875" style="75" customWidth="1"/>
    <col min="7436" max="7436" width="16" style="75" bestFit="1" customWidth="1"/>
    <col min="7437" max="7437" width="17.88671875" style="75" bestFit="1" customWidth="1"/>
    <col min="7438" max="7438" width="20.5546875" style="75" bestFit="1" customWidth="1"/>
    <col min="7439" max="7439" width="19.33203125" style="75" customWidth="1"/>
    <col min="7440" max="7440" width="11.5546875" style="75" bestFit="1" customWidth="1"/>
    <col min="7441" max="7441" width="0" style="75" hidden="1" customWidth="1"/>
    <col min="7442" max="7442" width="1.5546875" style="75" bestFit="1" customWidth="1"/>
    <col min="7443" max="7444" width="0" style="75" hidden="1" customWidth="1"/>
    <col min="7445" max="7445" width="14.33203125" style="75" bestFit="1" customWidth="1"/>
    <col min="7446" max="7446" width="26.33203125" style="75" bestFit="1" customWidth="1"/>
    <col min="7447" max="7681" width="9.109375" style="75"/>
    <col min="7682" max="7682" width="20.44140625" style="75" customWidth="1"/>
    <col min="7683" max="7683" width="12.88671875" style="75" customWidth="1"/>
    <col min="7684" max="7684" width="13.88671875" style="75" customWidth="1"/>
    <col min="7685" max="7685" width="22.109375" style="75" customWidth="1"/>
    <col min="7686" max="7686" width="10.88671875" style="75" customWidth="1"/>
    <col min="7687" max="7687" width="11.6640625" style="75" customWidth="1"/>
    <col min="7688" max="7688" width="5" style="75" bestFit="1" customWidth="1"/>
    <col min="7689" max="7689" width="11.6640625" style="75" bestFit="1" customWidth="1"/>
    <col min="7690" max="7690" width="10.33203125" style="75" customWidth="1"/>
    <col min="7691" max="7691" width="10.5546875" style="75" customWidth="1"/>
    <col min="7692" max="7692" width="16" style="75" bestFit="1" customWidth="1"/>
    <col min="7693" max="7693" width="17.88671875" style="75" bestFit="1" customWidth="1"/>
    <col min="7694" max="7694" width="20.5546875" style="75" bestFit="1" customWidth="1"/>
    <col min="7695" max="7695" width="19.33203125" style="75" customWidth="1"/>
    <col min="7696" max="7696" width="11.5546875" style="75" bestFit="1" customWidth="1"/>
    <col min="7697" max="7697" width="0" style="75" hidden="1" customWidth="1"/>
    <col min="7698" max="7698" width="1.5546875" style="75" bestFit="1" customWidth="1"/>
    <col min="7699" max="7700" width="0" style="75" hidden="1" customWidth="1"/>
    <col min="7701" max="7701" width="14.33203125" style="75" bestFit="1" customWidth="1"/>
    <col min="7702" max="7702" width="26.33203125" style="75" bestFit="1" customWidth="1"/>
    <col min="7703" max="7937" width="9.109375" style="75"/>
    <col min="7938" max="7938" width="20.44140625" style="75" customWidth="1"/>
    <col min="7939" max="7939" width="12.88671875" style="75" customWidth="1"/>
    <col min="7940" max="7940" width="13.88671875" style="75" customWidth="1"/>
    <col min="7941" max="7941" width="22.109375" style="75" customWidth="1"/>
    <col min="7942" max="7942" width="10.88671875" style="75" customWidth="1"/>
    <col min="7943" max="7943" width="11.6640625" style="75" customWidth="1"/>
    <col min="7944" max="7944" width="5" style="75" bestFit="1" customWidth="1"/>
    <col min="7945" max="7945" width="11.6640625" style="75" bestFit="1" customWidth="1"/>
    <col min="7946" max="7946" width="10.33203125" style="75" customWidth="1"/>
    <col min="7947" max="7947" width="10.5546875" style="75" customWidth="1"/>
    <col min="7948" max="7948" width="16" style="75" bestFit="1" customWidth="1"/>
    <col min="7949" max="7949" width="17.88671875" style="75" bestFit="1" customWidth="1"/>
    <col min="7950" max="7950" width="20.5546875" style="75" bestFit="1" customWidth="1"/>
    <col min="7951" max="7951" width="19.33203125" style="75" customWidth="1"/>
    <col min="7952" max="7952" width="11.5546875" style="75" bestFit="1" customWidth="1"/>
    <col min="7953" max="7953" width="0" style="75" hidden="1" customWidth="1"/>
    <col min="7954" max="7954" width="1.5546875" style="75" bestFit="1" customWidth="1"/>
    <col min="7955" max="7956" width="0" style="75" hidden="1" customWidth="1"/>
    <col min="7957" max="7957" width="14.33203125" style="75" bestFit="1" customWidth="1"/>
    <col min="7958" max="7958" width="26.33203125" style="75" bestFit="1" customWidth="1"/>
    <col min="7959" max="8193" width="9.109375" style="75"/>
    <col min="8194" max="8194" width="20.44140625" style="75" customWidth="1"/>
    <col min="8195" max="8195" width="12.88671875" style="75" customWidth="1"/>
    <col min="8196" max="8196" width="13.88671875" style="75" customWidth="1"/>
    <col min="8197" max="8197" width="22.109375" style="75" customWidth="1"/>
    <col min="8198" max="8198" width="10.88671875" style="75" customWidth="1"/>
    <col min="8199" max="8199" width="11.6640625" style="75" customWidth="1"/>
    <col min="8200" max="8200" width="5" style="75" bestFit="1" customWidth="1"/>
    <col min="8201" max="8201" width="11.6640625" style="75" bestFit="1" customWidth="1"/>
    <col min="8202" max="8202" width="10.33203125" style="75" customWidth="1"/>
    <col min="8203" max="8203" width="10.5546875" style="75" customWidth="1"/>
    <col min="8204" max="8204" width="16" style="75" bestFit="1" customWidth="1"/>
    <col min="8205" max="8205" width="17.88671875" style="75" bestFit="1" customWidth="1"/>
    <col min="8206" max="8206" width="20.5546875" style="75" bestFit="1" customWidth="1"/>
    <col min="8207" max="8207" width="19.33203125" style="75" customWidth="1"/>
    <col min="8208" max="8208" width="11.5546875" style="75" bestFit="1" customWidth="1"/>
    <col min="8209" max="8209" width="0" style="75" hidden="1" customWidth="1"/>
    <col min="8210" max="8210" width="1.5546875" style="75" bestFit="1" customWidth="1"/>
    <col min="8211" max="8212" width="0" style="75" hidden="1" customWidth="1"/>
    <col min="8213" max="8213" width="14.33203125" style="75" bestFit="1" customWidth="1"/>
    <col min="8214" max="8214" width="26.33203125" style="75" bestFit="1" customWidth="1"/>
    <col min="8215" max="8449" width="9.109375" style="75"/>
    <col min="8450" max="8450" width="20.44140625" style="75" customWidth="1"/>
    <col min="8451" max="8451" width="12.88671875" style="75" customWidth="1"/>
    <col min="8452" max="8452" width="13.88671875" style="75" customWidth="1"/>
    <col min="8453" max="8453" width="22.109375" style="75" customWidth="1"/>
    <col min="8454" max="8454" width="10.88671875" style="75" customWidth="1"/>
    <col min="8455" max="8455" width="11.6640625" style="75" customWidth="1"/>
    <col min="8456" max="8456" width="5" style="75" bestFit="1" customWidth="1"/>
    <col min="8457" max="8457" width="11.6640625" style="75" bestFit="1" customWidth="1"/>
    <col min="8458" max="8458" width="10.33203125" style="75" customWidth="1"/>
    <col min="8459" max="8459" width="10.5546875" style="75" customWidth="1"/>
    <col min="8460" max="8460" width="16" style="75" bestFit="1" customWidth="1"/>
    <col min="8461" max="8461" width="17.88671875" style="75" bestFit="1" customWidth="1"/>
    <col min="8462" max="8462" width="20.5546875" style="75" bestFit="1" customWidth="1"/>
    <col min="8463" max="8463" width="19.33203125" style="75" customWidth="1"/>
    <col min="8464" max="8464" width="11.5546875" style="75" bestFit="1" customWidth="1"/>
    <col min="8465" max="8465" width="0" style="75" hidden="1" customWidth="1"/>
    <col min="8466" max="8466" width="1.5546875" style="75" bestFit="1" customWidth="1"/>
    <col min="8467" max="8468" width="0" style="75" hidden="1" customWidth="1"/>
    <col min="8469" max="8469" width="14.33203125" style="75" bestFit="1" customWidth="1"/>
    <col min="8470" max="8470" width="26.33203125" style="75" bestFit="1" customWidth="1"/>
    <col min="8471" max="8705" width="9.109375" style="75"/>
    <col min="8706" max="8706" width="20.44140625" style="75" customWidth="1"/>
    <col min="8707" max="8707" width="12.88671875" style="75" customWidth="1"/>
    <col min="8708" max="8708" width="13.88671875" style="75" customWidth="1"/>
    <col min="8709" max="8709" width="22.109375" style="75" customWidth="1"/>
    <col min="8710" max="8710" width="10.88671875" style="75" customWidth="1"/>
    <col min="8711" max="8711" width="11.6640625" style="75" customWidth="1"/>
    <col min="8712" max="8712" width="5" style="75" bestFit="1" customWidth="1"/>
    <col min="8713" max="8713" width="11.6640625" style="75" bestFit="1" customWidth="1"/>
    <col min="8714" max="8714" width="10.33203125" style="75" customWidth="1"/>
    <col min="8715" max="8715" width="10.5546875" style="75" customWidth="1"/>
    <col min="8716" max="8716" width="16" style="75" bestFit="1" customWidth="1"/>
    <col min="8717" max="8717" width="17.88671875" style="75" bestFit="1" customWidth="1"/>
    <col min="8718" max="8718" width="20.5546875" style="75" bestFit="1" customWidth="1"/>
    <col min="8719" max="8719" width="19.33203125" style="75" customWidth="1"/>
    <col min="8720" max="8720" width="11.5546875" style="75" bestFit="1" customWidth="1"/>
    <col min="8721" max="8721" width="0" style="75" hidden="1" customWidth="1"/>
    <col min="8722" max="8722" width="1.5546875" style="75" bestFit="1" customWidth="1"/>
    <col min="8723" max="8724" width="0" style="75" hidden="1" customWidth="1"/>
    <col min="8725" max="8725" width="14.33203125" style="75" bestFit="1" customWidth="1"/>
    <col min="8726" max="8726" width="26.33203125" style="75" bestFit="1" customWidth="1"/>
    <col min="8727" max="8961" width="9.109375" style="75"/>
    <col min="8962" max="8962" width="20.44140625" style="75" customWidth="1"/>
    <col min="8963" max="8963" width="12.88671875" style="75" customWidth="1"/>
    <col min="8964" max="8964" width="13.88671875" style="75" customWidth="1"/>
    <col min="8965" max="8965" width="22.109375" style="75" customWidth="1"/>
    <col min="8966" max="8966" width="10.88671875" style="75" customWidth="1"/>
    <col min="8967" max="8967" width="11.6640625" style="75" customWidth="1"/>
    <col min="8968" max="8968" width="5" style="75" bestFit="1" customWidth="1"/>
    <col min="8969" max="8969" width="11.6640625" style="75" bestFit="1" customWidth="1"/>
    <col min="8970" max="8970" width="10.33203125" style="75" customWidth="1"/>
    <col min="8971" max="8971" width="10.5546875" style="75" customWidth="1"/>
    <col min="8972" max="8972" width="16" style="75" bestFit="1" customWidth="1"/>
    <col min="8973" max="8973" width="17.88671875" style="75" bestFit="1" customWidth="1"/>
    <col min="8974" max="8974" width="20.5546875" style="75" bestFit="1" customWidth="1"/>
    <col min="8975" max="8975" width="19.33203125" style="75" customWidth="1"/>
    <col min="8976" max="8976" width="11.5546875" style="75" bestFit="1" customWidth="1"/>
    <col min="8977" max="8977" width="0" style="75" hidden="1" customWidth="1"/>
    <col min="8978" max="8978" width="1.5546875" style="75" bestFit="1" customWidth="1"/>
    <col min="8979" max="8980" width="0" style="75" hidden="1" customWidth="1"/>
    <col min="8981" max="8981" width="14.33203125" style="75" bestFit="1" customWidth="1"/>
    <col min="8982" max="8982" width="26.33203125" style="75" bestFit="1" customWidth="1"/>
    <col min="8983" max="9217" width="9.109375" style="75"/>
    <col min="9218" max="9218" width="20.44140625" style="75" customWidth="1"/>
    <col min="9219" max="9219" width="12.88671875" style="75" customWidth="1"/>
    <col min="9220" max="9220" width="13.88671875" style="75" customWidth="1"/>
    <col min="9221" max="9221" width="22.109375" style="75" customWidth="1"/>
    <col min="9222" max="9222" width="10.88671875" style="75" customWidth="1"/>
    <col min="9223" max="9223" width="11.6640625" style="75" customWidth="1"/>
    <col min="9224" max="9224" width="5" style="75" bestFit="1" customWidth="1"/>
    <col min="9225" max="9225" width="11.6640625" style="75" bestFit="1" customWidth="1"/>
    <col min="9226" max="9226" width="10.33203125" style="75" customWidth="1"/>
    <col min="9227" max="9227" width="10.5546875" style="75" customWidth="1"/>
    <col min="9228" max="9228" width="16" style="75" bestFit="1" customWidth="1"/>
    <col min="9229" max="9229" width="17.88671875" style="75" bestFit="1" customWidth="1"/>
    <col min="9230" max="9230" width="20.5546875" style="75" bestFit="1" customWidth="1"/>
    <col min="9231" max="9231" width="19.33203125" style="75" customWidth="1"/>
    <col min="9232" max="9232" width="11.5546875" style="75" bestFit="1" customWidth="1"/>
    <col min="9233" max="9233" width="0" style="75" hidden="1" customWidth="1"/>
    <col min="9234" max="9234" width="1.5546875" style="75" bestFit="1" customWidth="1"/>
    <col min="9235" max="9236" width="0" style="75" hidden="1" customWidth="1"/>
    <col min="9237" max="9237" width="14.33203125" style="75" bestFit="1" customWidth="1"/>
    <col min="9238" max="9238" width="26.33203125" style="75" bestFit="1" customWidth="1"/>
    <col min="9239" max="9473" width="9.109375" style="75"/>
    <col min="9474" max="9474" width="20.44140625" style="75" customWidth="1"/>
    <col min="9475" max="9475" width="12.88671875" style="75" customWidth="1"/>
    <col min="9476" max="9476" width="13.88671875" style="75" customWidth="1"/>
    <col min="9477" max="9477" width="22.109375" style="75" customWidth="1"/>
    <col min="9478" max="9478" width="10.88671875" style="75" customWidth="1"/>
    <col min="9479" max="9479" width="11.6640625" style="75" customWidth="1"/>
    <col min="9480" max="9480" width="5" style="75" bestFit="1" customWidth="1"/>
    <col min="9481" max="9481" width="11.6640625" style="75" bestFit="1" customWidth="1"/>
    <col min="9482" max="9482" width="10.33203125" style="75" customWidth="1"/>
    <col min="9483" max="9483" width="10.5546875" style="75" customWidth="1"/>
    <col min="9484" max="9484" width="16" style="75" bestFit="1" customWidth="1"/>
    <col min="9485" max="9485" width="17.88671875" style="75" bestFit="1" customWidth="1"/>
    <col min="9486" max="9486" width="20.5546875" style="75" bestFit="1" customWidth="1"/>
    <col min="9487" max="9487" width="19.33203125" style="75" customWidth="1"/>
    <col min="9488" max="9488" width="11.5546875" style="75" bestFit="1" customWidth="1"/>
    <col min="9489" max="9489" width="0" style="75" hidden="1" customWidth="1"/>
    <col min="9490" max="9490" width="1.5546875" style="75" bestFit="1" customWidth="1"/>
    <col min="9491" max="9492" width="0" style="75" hidden="1" customWidth="1"/>
    <col min="9493" max="9493" width="14.33203125" style="75" bestFit="1" customWidth="1"/>
    <col min="9494" max="9494" width="26.33203125" style="75" bestFit="1" customWidth="1"/>
    <col min="9495" max="9729" width="9.109375" style="75"/>
    <col min="9730" max="9730" width="20.44140625" style="75" customWidth="1"/>
    <col min="9731" max="9731" width="12.88671875" style="75" customWidth="1"/>
    <col min="9732" max="9732" width="13.88671875" style="75" customWidth="1"/>
    <col min="9733" max="9733" width="22.109375" style="75" customWidth="1"/>
    <col min="9734" max="9734" width="10.88671875" style="75" customWidth="1"/>
    <col min="9735" max="9735" width="11.6640625" style="75" customWidth="1"/>
    <col min="9736" max="9736" width="5" style="75" bestFit="1" customWidth="1"/>
    <col min="9737" max="9737" width="11.6640625" style="75" bestFit="1" customWidth="1"/>
    <col min="9738" max="9738" width="10.33203125" style="75" customWidth="1"/>
    <col min="9739" max="9739" width="10.5546875" style="75" customWidth="1"/>
    <col min="9740" max="9740" width="16" style="75" bestFit="1" customWidth="1"/>
    <col min="9741" max="9741" width="17.88671875" style="75" bestFit="1" customWidth="1"/>
    <col min="9742" max="9742" width="20.5546875" style="75" bestFit="1" customWidth="1"/>
    <col min="9743" max="9743" width="19.33203125" style="75" customWidth="1"/>
    <col min="9744" max="9744" width="11.5546875" style="75" bestFit="1" customWidth="1"/>
    <col min="9745" max="9745" width="0" style="75" hidden="1" customWidth="1"/>
    <col min="9746" max="9746" width="1.5546875" style="75" bestFit="1" customWidth="1"/>
    <col min="9747" max="9748" width="0" style="75" hidden="1" customWidth="1"/>
    <col min="9749" max="9749" width="14.33203125" style="75" bestFit="1" customWidth="1"/>
    <col min="9750" max="9750" width="26.33203125" style="75" bestFit="1" customWidth="1"/>
    <col min="9751" max="9985" width="9.109375" style="75"/>
    <col min="9986" max="9986" width="20.44140625" style="75" customWidth="1"/>
    <col min="9987" max="9987" width="12.88671875" style="75" customWidth="1"/>
    <col min="9988" max="9988" width="13.88671875" style="75" customWidth="1"/>
    <col min="9989" max="9989" width="22.109375" style="75" customWidth="1"/>
    <col min="9990" max="9990" width="10.88671875" style="75" customWidth="1"/>
    <col min="9991" max="9991" width="11.6640625" style="75" customWidth="1"/>
    <col min="9992" max="9992" width="5" style="75" bestFit="1" customWidth="1"/>
    <col min="9993" max="9993" width="11.6640625" style="75" bestFit="1" customWidth="1"/>
    <col min="9994" max="9994" width="10.33203125" style="75" customWidth="1"/>
    <col min="9995" max="9995" width="10.5546875" style="75" customWidth="1"/>
    <col min="9996" max="9996" width="16" style="75" bestFit="1" customWidth="1"/>
    <col min="9997" max="9997" width="17.88671875" style="75" bestFit="1" customWidth="1"/>
    <col min="9998" max="9998" width="20.5546875" style="75" bestFit="1" customWidth="1"/>
    <col min="9999" max="9999" width="19.33203125" style="75" customWidth="1"/>
    <col min="10000" max="10000" width="11.5546875" style="75" bestFit="1" customWidth="1"/>
    <col min="10001" max="10001" width="0" style="75" hidden="1" customWidth="1"/>
    <col min="10002" max="10002" width="1.5546875" style="75" bestFit="1" customWidth="1"/>
    <col min="10003" max="10004" width="0" style="75" hidden="1" customWidth="1"/>
    <col min="10005" max="10005" width="14.33203125" style="75" bestFit="1" customWidth="1"/>
    <col min="10006" max="10006" width="26.33203125" style="75" bestFit="1" customWidth="1"/>
    <col min="10007" max="10241" width="9.109375" style="75"/>
    <col min="10242" max="10242" width="20.44140625" style="75" customWidth="1"/>
    <col min="10243" max="10243" width="12.88671875" style="75" customWidth="1"/>
    <col min="10244" max="10244" width="13.88671875" style="75" customWidth="1"/>
    <col min="10245" max="10245" width="22.109375" style="75" customWidth="1"/>
    <col min="10246" max="10246" width="10.88671875" style="75" customWidth="1"/>
    <col min="10247" max="10247" width="11.6640625" style="75" customWidth="1"/>
    <col min="10248" max="10248" width="5" style="75" bestFit="1" customWidth="1"/>
    <col min="10249" max="10249" width="11.6640625" style="75" bestFit="1" customWidth="1"/>
    <col min="10250" max="10250" width="10.33203125" style="75" customWidth="1"/>
    <col min="10251" max="10251" width="10.5546875" style="75" customWidth="1"/>
    <col min="10252" max="10252" width="16" style="75" bestFit="1" customWidth="1"/>
    <col min="10253" max="10253" width="17.88671875" style="75" bestFit="1" customWidth="1"/>
    <col min="10254" max="10254" width="20.5546875" style="75" bestFit="1" customWidth="1"/>
    <col min="10255" max="10255" width="19.33203125" style="75" customWidth="1"/>
    <col min="10256" max="10256" width="11.5546875" style="75" bestFit="1" customWidth="1"/>
    <col min="10257" max="10257" width="0" style="75" hidden="1" customWidth="1"/>
    <col min="10258" max="10258" width="1.5546875" style="75" bestFit="1" customWidth="1"/>
    <col min="10259" max="10260" width="0" style="75" hidden="1" customWidth="1"/>
    <col min="10261" max="10261" width="14.33203125" style="75" bestFit="1" customWidth="1"/>
    <col min="10262" max="10262" width="26.33203125" style="75" bestFit="1" customWidth="1"/>
    <col min="10263" max="10497" width="9.109375" style="75"/>
    <col min="10498" max="10498" width="20.44140625" style="75" customWidth="1"/>
    <col min="10499" max="10499" width="12.88671875" style="75" customWidth="1"/>
    <col min="10500" max="10500" width="13.88671875" style="75" customWidth="1"/>
    <col min="10501" max="10501" width="22.109375" style="75" customWidth="1"/>
    <col min="10502" max="10502" width="10.88671875" style="75" customWidth="1"/>
    <col min="10503" max="10503" width="11.6640625" style="75" customWidth="1"/>
    <col min="10504" max="10504" width="5" style="75" bestFit="1" customWidth="1"/>
    <col min="10505" max="10505" width="11.6640625" style="75" bestFit="1" customWidth="1"/>
    <col min="10506" max="10506" width="10.33203125" style="75" customWidth="1"/>
    <col min="10507" max="10507" width="10.5546875" style="75" customWidth="1"/>
    <col min="10508" max="10508" width="16" style="75" bestFit="1" customWidth="1"/>
    <col min="10509" max="10509" width="17.88671875" style="75" bestFit="1" customWidth="1"/>
    <col min="10510" max="10510" width="20.5546875" style="75" bestFit="1" customWidth="1"/>
    <col min="10511" max="10511" width="19.33203125" style="75" customWidth="1"/>
    <col min="10512" max="10512" width="11.5546875" style="75" bestFit="1" customWidth="1"/>
    <col min="10513" max="10513" width="0" style="75" hidden="1" customWidth="1"/>
    <col min="10514" max="10514" width="1.5546875" style="75" bestFit="1" customWidth="1"/>
    <col min="10515" max="10516" width="0" style="75" hidden="1" customWidth="1"/>
    <col min="10517" max="10517" width="14.33203125" style="75" bestFit="1" customWidth="1"/>
    <col min="10518" max="10518" width="26.33203125" style="75" bestFit="1" customWidth="1"/>
    <col min="10519" max="10753" width="9.109375" style="75"/>
    <col min="10754" max="10754" width="20.44140625" style="75" customWidth="1"/>
    <col min="10755" max="10755" width="12.88671875" style="75" customWidth="1"/>
    <col min="10756" max="10756" width="13.88671875" style="75" customWidth="1"/>
    <col min="10757" max="10757" width="22.109375" style="75" customWidth="1"/>
    <col min="10758" max="10758" width="10.88671875" style="75" customWidth="1"/>
    <col min="10759" max="10759" width="11.6640625" style="75" customWidth="1"/>
    <col min="10760" max="10760" width="5" style="75" bestFit="1" customWidth="1"/>
    <col min="10761" max="10761" width="11.6640625" style="75" bestFit="1" customWidth="1"/>
    <col min="10762" max="10762" width="10.33203125" style="75" customWidth="1"/>
    <col min="10763" max="10763" width="10.5546875" style="75" customWidth="1"/>
    <col min="10764" max="10764" width="16" style="75" bestFit="1" customWidth="1"/>
    <col min="10765" max="10765" width="17.88671875" style="75" bestFit="1" customWidth="1"/>
    <col min="10766" max="10766" width="20.5546875" style="75" bestFit="1" customWidth="1"/>
    <col min="10767" max="10767" width="19.33203125" style="75" customWidth="1"/>
    <col min="10768" max="10768" width="11.5546875" style="75" bestFit="1" customWidth="1"/>
    <col min="10769" max="10769" width="0" style="75" hidden="1" customWidth="1"/>
    <col min="10770" max="10770" width="1.5546875" style="75" bestFit="1" customWidth="1"/>
    <col min="10771" max="10772" width="0" style="75" hidden="1" customWidth="1"/>
    <col min="10773" max="10773" width="14.33203125" style="75" bestFit="1" customWidth="1"/>
    <col min="10774" max="10774" width="26.33203125" style="75" bestFit="1" customWidth="1"/>
    <col min="10775" max="11009" width="9.109375" style="75"/>
    <col min="11010" max="11010" width="20.44140625" style="75" customWidth="1"/>
    <col min="11011" max="11011" width="12.88671875" style="75" customWidth="1"/>
    <col min="11012" max="11012" width="13.88671875" style="75" customWidth="1"/>
    <col min="11013" max="11013" width="22.109375" style="75" customWidth="1"/>
    <col min="11014" max="11014" width="10.88671875" style="75" customWidth="1"/>
    <col min="11015" max="11015" width="11.6640625" style="75" customWidth="1"/>
    <col min="11016" max="11016" width="5" style="75" bestFit="1" customWidth="1"/>
    <col min="11017" max="11017" width="11.6640625" style="75" bestFit="1" customWidth="1"/>
    <col min="11018" max="11018" width="10.33203125" style="75" customWidth="1"/>
    <col min="11019" max="11019" width="10.5546875" style="75" customWidth="1"/>
    <col min="11020" max="11020" width="16" style="75" bestFit="1" customWidth="1"/>
    <col min="11021" max="11021" width="17.88671875" style="75" bestFit="1" customWidth="1"/>
    <col min="11022" max="11022" width="20.5546875" style="75" bestFit="1" customWidth="1"/>
    <col min="11023" max="11023" width="19.33203125" style="75" customWidth="1"/>
    <col min="11024" max="11024" width="11.5546875" style="75" bestFit="1" customWidth="1"/>
    <col min="11025" max="11025" width="0" style="75" hidden="1" customWidth="1"/>
    <col min="11026" max="11026" width="1.5546875" style="75" bestFit="1" customWidth="1"/>
    <col min="11027" max="11028" width="0" style="75" hidden="1" customWidth="1"/>
    <col min="11029" max="11029" width="14.33203125" style="75" bestFit="1" customWidth="1"/>
    <col min="11030" max="11030" width="26.33203125" style="75" bestFit="1" customWidth="1"/>
    <col min="11031" max="11265" width="9.109375" style="75"/>
    <col min="11266" max="11266" width="20.44140625" style="75" customWidth="1"/>
    <col min="11267" max="11267" width="12.88671875" style="75" customWidth="1"/>
    <col min="11268" max="11268" width="13.88671875" style="75" customWidth="1"/>
    <col min="11269" max="11269" width="22.109375" style="75" customWidth="1"/>
    <col min="11270" max="11270" width="10.88671875" style="75" customWidth="1"/>
    <col min="11271" max="11271" width="11.6640625" style="75" customWidth="1"/>
    <col min="11272" max="11272" width="5" style="75" bestFit="1" customWidth="1"/>
    <col min="11273" max="11273" width="11.6640625" style="75" bestFit="1" customWidth="1"/>
    <col min="11274" max="11274" width="10.33203125" style="75" customWidth="1"/>
    <col min="11275" max="11275" width="10.5546875" style="75" customWidth="1"/>
    <col min="11276" max="11276" width="16" style="75" bestFit="1" customWidth="1"/>
    <col min="11277" max="11277" width="17.88671875" style="75" bestFit="1" customWidth="1"/>
    <col min="11278" max="11278" width="20.5546875" style="75" bestFit="1" customWidth="1"/>
    <col min="11279" max="11279" width="19.33203125" style="75" customWidth="1"/>
    <col min="11280" max="11280" width="11.5546875" style="75" bestFit="1" customWidth="1"/>
    <col min="11281" max="11281" width="0" style="75" hidden="1" customWidth="1"/>
    <col min="11282" max="11282" width="1.5546875" style="75" bestFit="1" customWidth="1"/>
    <col min="11283" max="11284" width="0" style="75" hidden="1" customWidth="1"/>
    <col min="11285" max="11285" width="14.33203125" style="75" bestFit="1" customWidth="1"/>
    <col min="11286" max="11286" width="26.33203125" style="75" bestFit="1" customWidth="1"/>
    <col min="11287" max="11521" width="9.109375" style="75"/>
    <col min="11522" max="11522" width="20.44140625" style="75" customWidth="1"/>
    <col min="11523" max="11523" width="12.88671875" style="75" customWidth="1"/>
    <col min="11524" max="11524" width="13.88671875" style="75" customWidth="1"/>
    <col min="11525" max="11525" width="22.109375" style="75" customWidth="1"/>
    <col min="11526" max="11526" width="10.88671875" style="75" customWidth="1"/>
    <col min="11527" max="11527" width="11.6640625" style="75" customWidth="1"/>
    <col min="11528" max="11528" width="5" style="75" bestFit="1" customWidth="1"/>
    <col min="11529" max="11529" width="11.6640625" style="75" bestFit="1" customWidth="1"/>
    <col min="11530" max="11530" width="10.33203125" style="75" customWidth="1"/>
    <col min="11531" max="11531" width="10.5546875" style="75" customWidth="1"/>
    <col min="11532" max="11532" width="16" style="75" bestFit="1" customWidth="1"/>
    <col min="11533" max="11533" width="17.88671875" style="75" bestFit="1" customWidth="1"/>
    <col min="11534" max="11534" width="20.5546875" style="75" bestFit="1" customWidth="1"/>
    <col min="11535" max="11535" width="19.33203125" style="75" customWidth="1"/>
    <col min="11536" max="11536" width="11.5546875" style="75" bestFit="1" customWidth="1"/>
    <col min="11537" max="11537" width="0" style="75" hidden="1" customWidth="1"/>
    <col min="11538" max="11538" width="1.5546875" style="75" bestFit="1" customWidth="1"/>
    <col min="11539" max="11540" width="0" style="75" hidden="1" customWidth="1"/>
    <col min="11541" max="11541" width="14.33203125" style="75" bestFit="1" customWidth="1"/>
    <col min="11542" max="11542" width="26.33203125" style="75" bestFit="1" customWidth="1"/>
    <col min="11543" max="11777" width="9.109375" style="75"/>
    <col min="11778" max="11778" width="20.44140625" style="75" customWidth="1"/>
    <col min="11779" max="11779" width="12.88671875" style="75" customWidth="1"/>
    <col min="11780" max="11780" width="13.88671875" style="75" customWidth="1"/>
    <col min="11781" max="11781" width="22.109375" style="75" customWidth="1"/>
    <col min="11782" max="11782" width="10.88671875" style="75" customWidth="1"/>
    <col min="11783" max="11783" width="11.6640625" style="75" customWidth="1"/>
    <col min="11784" max="11784" width="5" style="75" bestFit="1" customWidth="1"/>
    <col min="11785" max="11785" width="11.6640625" style="75" bestFit="1" customWidth="1"/>
    <col min="11786" max="11786" width="10.33203125" style="75" customWidth="1"/>
    <col min="11787" max="11787" width="10.5546875" style="75" customWidth="1"/>
    <col min="11788" max="11788" width="16" style="75" bestFit="1" customWidth="1"/>
    <col min="11789" max="11789" width="17.88671875" style="75" bestFit="1" customWidth="1"/>
    <col min="11790" max="11790" width="20.5546875" style="75" bestFit="1" customWidth="1"/>
    <col min="11791" max="11791" width="19.33203125" style="75" customWidth="1"/>
    <col min="11792" max="11792" width="11.5546875" style="75" bestFit="1" customWidth="1"/>
    <col min="11793" max="11793" width="0" style="75" hidden="1" customWidth="1"/>
    <col min="11794" max="11794" width="1.5546875" style="75" bestFit="1" customWidth="1"/>
    <col min="11795" max="11796" width="0" style="75" hidden="1" customWidth="1"/>
    <col min="11797" max="11797" width="14.33203125" style="75" bestFit="1" customWidth="1"/>
    <col min="11798" max="11798" width="26.33203125" style="75" bestFit="1" customWidth="1"/>
    <col min="11799" max="12033" width="9.109375" style="75"/>
    <col min="12034" max="12034" width="20.44140625" style="75" customWidth="1"/>
    <col min="12035" max="12035" width="12.88671875" style="75" customWidth="1"/>
    <col min="12036" max="12036" width="13.88671875" style="75" customWidth="1"/>
    <col min="12037" max="12037" width="22.109375" style="75" customWidth="1"/>
    <col min="12038" max="12038" width="10.88671875" style="75" customWidth="1"/>
    <col min="12039" max="12039" width="11.6640625" style="75" customWidth="1"/>
    <col min="12040" max="12040" width="5" style="75" bestFit="1" customWidth="1"/>
    <col min="12041" max="12041" width="11.6640625" style="75" bestFit="1" customWidth="1"/>
    <col min="12042" max="12042" width="10.33203125" style="75" customWidth="1"/>
    <col min="12043" max="12043" width="10.5546875" style="75" customWidth="1"/>
    <col min="12044" max="12044" width="16" style="75" bestFit="1" customWidth="1"/>
    <col min="12045" max="12045" width="17.88671875" style="75" bestFit="1" customWidth="1"/>
    <col min="12046" max="12046" width="20.5546875" style="75" bestFit="1" customWidth="1"/>
    <col min="12047" max="12047" width="19.33203125" style="75" customWidth="1"/>
    <col min="12048" max="12048" width="11.5546875" style="75" bestFit="1" customWidth="1"/>
    <col min="12049" max="12049" width="0" style="75" hidden="1" customWidth="1"/>
    <col min="12050" max="12050" width="1.5546875" style="75" bestFit="1" customWidth="1"/>
    <col min="12051" max="12052" width="0" style="75" hidden="1" customWidth="1"/>
    <col min="12053" max="12053" width="14.33203125" style="75" bestFit="1" customWidth="1"/>
    <col min="12054" max="12054" width="26.33203125" style="75" bestFit="1" customWidth="1"/>
    <col min="12055" max="12289" width="9.109375" style="75"/>
    <col min="12290" max="12290" width="20.44140625" style="75" customWidth="1"/>
    <col min="12291" max="12291" width="12.88671875" style="75" customWidth="1"/>
    <col min="12292" max="12292" width="13.88671875" style="75" customWidth="1"/>
    <col min="12293" max="12293" width="22.109375" style="75" customWidth="1"/>
    <col min="12294" max="12294" width="10.88671875" style="75" customWidth="1"/>
    <col min="12295" max="12295" width="11.6640625" style="75" customWidth="1"/>
    <col min="12296" max="12296" width="5" style="75" bestFit="1" customWidth="1"/>
    <col min="12297" max="12297" width="11.6640625" style="75" bestFit="1" customWidth="1"/>
    <col min="12298" max="12298" width="10.33203125" style="75" customWidth="1"/>
    <col min="12299" max="12299" width="10.5546875" style="75" customWidth="1"/>
    <col min="12300" max="12300" width="16" style="75" bestFit="1" customWidth="1"/>
    <col min="12301" max="12301" width="17.88671875" style="75" bestFit="1" customWidth="1"/>
    <col min="12302" max="12302" width="20.5546875" style="75" bestFit="1" customWidth="1"/>
    <col min="12303" max="12303" width="19.33203125" style="75" customWidth="1"/>
    <col min="12304" max="12304" width="11.5546875" style="75" bestFit="1" customWidth="1"/>
    <col min="12305" max="12305" width="0" style="75" hidden="1" customWidth="1"/>
    <col min="12306" max="12306" width="1.5546875" style="75" bestFit="1" customWidth="1"/>
    <col min="12307" max="12308" width="0" style="75" hidden="1" customWidth="1"/>
    <col min="12309" max="12309" width="14.33203125" style="75" bestFit="1" customWidth="1"/>
    <col min="12310" max="12310" width="26.33203125" style="75" bestFit="1" customWidth="1"/>
    <col min="12311" max="12545" width="9.109375" style="75"/>
    <col min="12546" max="12546" width="20.44140625" style="75" customWidth="1"/>
    <col min="12547" max="12547" width="12.88671875" style="75" customWidth="1"/>
    <col min="12548" max="12548" width="13.88671875" style="75" customWidth="1"/>
    <col min="12549" max="12549" width="22.109375" style="75" customWidth="1"/>
    <col min="12550" max="12550" width="10.88671875" style="75" customWidth="1"/>
    <col min="12551" max="12551" width="11.6640625" style="75" customWidth="1"/>
    <col min="12552" max="12552" width="5" style="75" bestFit="1" customWidth="1"/>
    <col min="12553" max="12553" width="11.6640625" style="75" bestFit="1" customWidth="1"/>
    <col min="12554" max="12554" width="10.33203125" style="75" customWidth="1"/>
    <col min="12555" max="12555" width="10.5546875" style="75" customWidth="1"/>
    <col min="12556" max="12556" width="16" style="75" bestFit="1" customWidth="1"/>
    <col min="12557" max="12557" width="17.88671875" style="75" bestFit="1" customWidth="1"/>
    <col min="12558" max="12558" width="20.5546875" style="75" bestFit="1" customWidth="1"/>
    <col min="12559" max="12559" width="19.33203125" style="75" customWidth="1"/>
    <col min="12560" max="12560" width="11.5546875" style="75" bestFit="1" customWidth="1"/>
    <col min="12561" max="12561" width="0" style="75" hidden="1" customWidth="1"/>
    <col min="12562" max="12562" width="1.5546875" style="75" bestFit="1" customWidth="1"/>
    <col min="12563" max="12564" width="0" style="75" hidden="1" customWidth="1"/>
    <col min="12565" max="12565" width="14.33203125" style="75" bestFit="1" customWidth="1"/>
    <col min="12566" max="12566" width="26.33203125" style="75" bestFit="1" customWidth="1"/>
    <col min="12567" max="12801" width="9.109375" style="75"/>
    <col min="12802" max="12802" width="20.44140625" style="75" customWidth="1"/>
    <col min="12803" max="12803" width="12.88671875" style="75" customWidth="1"/>
    <col min="12804" max="12804" width="13.88671875" style="75" customWidth="1"/>
    <col min="12805" max="12805" width="22.109375" style="75" customWidth="1"/>
    <col min="12806" max="12806" width="10.88671875" style="75" customWidth="1"/>
    <col min="12807" max="12807" width="11.6640625" style="75" customWidth="1"/>
    <col min="12808" max="12808" width="5" style="75" bestFit="1" customWidth="1"/>
    <col min="12809" max="12809" width="11.6640625" style="75" bestFit="1" customWidth="1"/>
    <col min="12810" max="12810" width="10.33203125" style="75" customWidth="1"/>
    <col min="12811" max="12811" width="10.5546875" style="75" customWidth="1"/>
    <col min="12812" max="12812" width="16" style="75" bestFit="1" customWidth="1"/>
    <col min="12813" max="12813" width="17.88671875" style="75" bestFit="1" customWidth="1"/>
    <col min="12814" max="12814" width="20.5546875" style="75" bestFit="1" customWidth="1"/>
    <col min="12815" max="12815" width="19.33203125" style="75" customWidth="1"/>
    <col min="12816" max="12816" width="11.5546875" style="75" bestFit="1" customWidth="1"/>
    <col min="12817" max="12817" width="0" style="75" hidden="1" customWidth="1"/>
    <col min="12818" max="12818" width="1.5546875" style="75" bestFit="1" customWidth="1"/>
    <col min="12819" max="12820" width="0" style="75" hidden="1" customWidth="1"/>
    <col min="12821" max="12821" width="14.33203125" style="75" bestFit="1" customWidth="1"/>
    <col min="12822" max="12822" width="26.33203125" style="75" bestFit="1" customWidth="1"/>
    <col min="12823" max="13057" width="9.109375" style="75"/>
    <col min="13058" max="13058" width="20.44140625" style="75" customWidth="1"/>
    <col min="13059" max="13059" width="12.88671875" style="75" customWidth="1"/>
    <col min="13060" max="13060" width="13.88671875" style="75" customWidth="1"/>
    <col min="13061" max="13061" width="22.109375" style="75" customWidth="1"/>
    <col min="13062" max="13062" width="10.88671875" style="75" customWidth="1"/>
    <col min="13063" max="13063" width="11.6640625" style="75" customWidth="1"/>
    <col min="13064" max="13064" width="5" style="75" bestFit="1" customWidth="1"/>
    <col min="13065" max="13065" width="11.6640625" style="75" bestFit="1" customWidth="1"/>
    <col min="13066" max="13066" width="10.33203125" style="75" customWidth="1"/>
    <col min="13067" max="13067" width="10.5546875" style="75" customWidth="1"/>
    <col min="13068" max="13068" width="16" style="75" bestFit="1" customWidth="1"/>
    <col min="13069" max="13069" width="17.88671875" style="75" bestFit="1" customWidth="1"/>
    <col min="13070" max="13070" width="20.5546875" style="75" bestFit="1" customWidth="1"/>
    <col min="13071" max="13071" width="19.33203125" style="75" customWidth="1"/>
    <col min="13072" max="13072" width="11.5546875" style="75" bestFit="1" customWidth="1"/>
    <col min="13073" max="13073" width="0" style="75" hidden="1" customWidth="1"/>
    <col min="13074" max="13074" width="1.5546875" style="75" bestFit="1" customWidth="1"/>
    <col min="13075" max="13076" width="0" style="75" hidden="1" customWidth="1"/>
    <col min="13077" max="13077" width="14.33203125" style="75" bestFit="1" customWidth="1"/>
    <col min="13078" max="13078" width="26.33203125" style="75" bestFit="1" customWidth="1"/>
    <col min="13079" max="13313" width="9.109375" style="75"/>
    <col min="13314" max="13314" width="20.44140625" style="75" customWidth="1"/>
    <col min="13315" max="13315" width="12.88671875" style="75" customWidth="1"/>
    <col min="13316" max="13316" width="13.88671875" style="75" customWidth="1"/>
    <col min="13317" max="13317" width="22.109375" style="75" customWidth="1"/>
    <col min="13318" max="13318" width="10.88671875" style="75" customWidth="1"/>
    <col min="13319" max="13319" width="11.6640625" style="75" customWidth="1"/>
    <col min="13320" max="13320" width="5" style="75" bestFit="1" customWidth="1"/>
    <col min="13321" max="13321" width="11.6640625" style="75" bestFit="1" customWidth="1"/>
    <col min="13322" max="13322" width="10.33203125" style="75" customWidth="1"/>
    <col min="13323" max="13323" width="10.5546875" style="75" customWidth="1"/>
    <col min="13324" max="13324" width="16" style="75" bestFit="1" customWidth="1"/>
    <col min="13325" max="13325" width="17.88671875" style="75" bestFit="1" customWidth="1"/>
    <col min="13326" max="13326" width="20.5546875" style="75" bestFit="1" customWidth="1"/>
    <col min="13327" max="13327" width="19.33203125" style="75" customWidth="1"/>
    <col min="13328" max="13328" width="11.5546875" style="75" bestFit="1" customWidth="1"/>
    <col min="13329" max="13329" width="0" style="75" hidden="1" customWidth="1"/>
    <col min="13330" max="13330" width="1.5546875" style="75" bestFit="1" customWidth="1"/>
    <col min="13331" max="13332" width="0" style="75" hidden="1" customWidth="1"/>
    <col min="13333" max="13333" width="14.33203125" style="75" bestFit="1" customWidth="1"/>
    <col min="13334" max="13334" width="26.33203125" style="75" bestFit="1" customWidth="1"/>
    <col min="13335" max="13569" width="9.109375" style="75"/>
    <col min="13570" max="13570" width="20.44140625" style="75" customWidth="1"/>
    <col min="13571" max="13571" width="12.88671875" style="75" customWidth="1"/>
    <col min="13572" max="13572" width="13.88671875" style="75" customWidth="1"/>
    <col min="13573" max="13573" width="22.109375" style="75" customWidth="1"/>
    <col min="13574" max="13574" width="10.88671875" style="75" customWidth="1"/>
    <col min="13575" max="13575" width="11.6640625" style="75" customWidth="1"/>
    <col min="13576" max="13576" width="5" style="75" bestFit="1" customWidth="1"/>
    <col min="13577" max="13577" width="11.6640625" style="75" bestFit="1" customWidth="1"/>
    <col min="13578" max="13578" width="10.33203125" style="75" customWidth="1"/>
    <col min="13579" max="13579" width="10.5546875" style="75" customWidth="1"/>
    <col min="13580" max="13580" width="16" style="75" bestFit="1" customWidth="1"/>
    <col min="13581" max="13581" width="17.88671875" style="75" bestFit="1" customWidth="1"/>
    <col min="13582" max="13582" width="20.5546875" style="75" bestFit="1" customWidth="1"/>
    <col min="13583" max="13583" width="19.33203125" style="75" customWidth="1"/>
    <col min="13584" max="13584" width="11.5546875" style="75" bestFit="1" customWidth="1"/>
    <col min="13585" max="13585" width="0" style="75" hidden="1" customWidth="1"/>
    <col min="13586" max="13586" width="1.5546875" style="75" bestFit="1" customWidth="1"/>
    <col min="13587" max="13588" width="0" style="75" hidden="1" customWidth="1"/>
    <col min="13589" max="13589" width="14.33203125" style="75" bestFit="1" customWidth="1"/>
    <col min="13590" max="13590" width="26.33203125" style="75" bestFit="1" customWidth="1"/>
    <col min="13591" max="13825" width="9.109375" style="75"/>
    <col min="13826" max="13826" width="20.44140625" style="75" customWidth="1"/>
    <col min="13827" max="13827" width="12.88671875" style="75" customWidth="1"/>
    <col min="13828" max="13828" width="13.88671875" style="75" customWidth="1"/>
    <col min="13829" max="13829" width="22.109375" style="75" customWidth="1"/>
    <col min="13830" max="13830" width="10.88671875" style="75" customWidth="1"/>
    <col min="13831" max="13831" width="11.6640625" style="75" customWidth="1"/>
    <col min="13832" max="13832" width="5" style="75" bestFit="1" customWidth="1"/>
    <col min="13833" max="13833" width="11.6640625" style="75" bestFit="1" customWidth="1"/>
    <col min="13834" max="13834" width="10.33203125" style="75" customWidth="1"/>
    <col min="13835" max="13835" width="10.5546875" style="75" customWidth="1"/>
    <col min="13836" max="13836" width="16" style="75" bestFit="1" customWidth="1"/>
    <col min="13837" max="13837" width="17.88671875" style="75" bestFit="1" customWidth="1"/>
    <col min="13838" max="13838" width="20.5546875" style="75" bestFit="1" customWidth="1"/>
    <col min="13839" max="13839" width="19.33203125" style="75" customWidth="1"/>
    <col min="13840" max="13840" width="11.5546875" style="75" bestFit="1" customWidth="1"/>
    <col min="13841" max="13841" width="0" style="75" hidden="1" customWidth="1"/>
    <col min="13842" max="13842" width="1.5546875" style="75" bestFit="1" customWidth="1"/>
    <col min="13843" max="13844" width="0" style="75" hidden="1" customWidth="1"/>
    <col min="13845" max="13845" width="14.33203125" style="75" bestFit="1" customWidth="1"/>
    <col min="13846" max="13846" width="26.33203125" style="75" bestFit="1" customWidth="1"/>
    <col min="13847" max="14081" width="9.109375" style="75"/>
    <col min="14082" max="14082" width="20.44140625" style="75" customWidth="1"/>
    <col min="14083" max="14083" width="12.88671875" style="75" customWidth="1"/>
    <col min="14084" max="14084" width="13.88671875" style="75" customWidth="1"/>
    <col min="14085" max="14085" width="22.109375" style="75" customWidth="1"/>
    <col min="14086" max="14086" width="10.88671875" style="75" customWidth="1"/>
    <col min="14087" max="14087" width="11.6640625" style="75" customWidth="1"/>
    <col min="14088" max="14088" width="5" style="75" bestFit="1" customWidth="1"/>
    <col min="14089" max="14089" width="11.6640625" style="75" bestFit="1" customWidth="1"/>
    <col min="14090" max="14090" width="10.33203125" style="75" customWidth="1"/>
    <col min="14091" max="14091" width="10.5546875" style="75" customWidth="1"/>
    <col min="14092" max="14092" width="16" style="75" bestFit="1" customWidth="1"/>
    <col min="14093" max="14093" width="17.88671875" style="75" bestFit="1" customWidth="1"/>
    <col min="14094" max="14094" width="20.5546875" style="75" bestFit="1" customWidth="1"/>
    <col min="14095" max="14095" width="19.33203125" style="75" customWidth="1"/>
    <col min="14096" max="14096" width="11.5546875" style="75" bestFit="1" customWidth="1"/>
    <col min="14097" max="14097" width="0" style="75" hidden="1" customWidth="1"/>
    <col min="14098" max="14098" width="1.5546875" style="75" bestFit="1" customWidth="1"/>
    <col min="14099" max="14100" width="0" style="75" hidden="1" customWidth="1"/>
    <col min="14101" max="14101" width="14.33203125" style="75" bestFit="1" customWidth="1"/>
    <col min="14102" max="14102" width="26.33203125" style="75" bestFit="1" customWidth="1"/>
    <col min="14103" max="14337" width="9.109375" style="75"/>
    <col min="14338" max="14338" width="20.44140625" style="75" customWidth="1"/>
    <col min="14339" max="14339" width="12.88671875" style="75" customWidth="1"/>
    <col min="14340" max="14340" width="13.88671875" style="75" customWidth="1"/>
    <col min="14341" max="14341" width="22.109375" style="75" customWidth="1"/>
    <col min="14342" max="14342" width="10.88671875" style="75" customWidth="1"/>
    <col min="14343" max="14343" width="11.6640625" style="75" customWidth="1"/>
    <col min="14344" max="14344" width="5" style="75" bestFit="1" customWidth="1"/>
    <col min="14345" max="14345" width="11.6640625" style="75" bestFit="1" customWidth="1"/>
    <col min="14346" max="14346" width="10.33203125" style="75" customWidth="1"/>
    <col min="14347" max="14347" width="10.5546875" style="75" customWidth="1"/>
    <col min="14348" max="14348" width="16" style="75" bestFit="1" customWidth="1"/>
    <col min="14349" max="14349" width="17.88671875" style="75" bestFit="1" customWidth="1"/>
    <col min="14350" max="14350" width="20.5546875" style="75" bestFit="1" customWidth="1"/>
    <col min="14351" max="14351" width="19.33203125" style="75" customWidth="1"/>
    <col min="14352" max="14352" width="11.5546875" style="75" bestFit="1" customWidth="1"/>
    <col min="14353" max="14353" width="0" style="75" hidden="1" customWidth="1"/>
    <col min="14354" max="14354" width="1.5546875" style="75" bestFit="1" customWidth="1"/>
    <col min="14355" max="14356" width="0" style="75" hidden="1" customWidth="1"/>
    <col min="14357" max="14357" width="14.33203125" style="75" bestFit="1" customWidth="1"/>
    <col min="14358" max="14358" width="26.33203125" style="75" bestFit="1" customWidth="1"/>
    <col min="14359" max="14593" width="9.109375" style="75"/>
    <col min="14594" max="14594" width="20.44140625" style="75" customWidth="1"/>
    <col min="14595" max="14595" width="12.88671875" style="75" customWidth="1"/>
    <col min="14596" max="14596" width="13.88671875" style="75" customWidth="1"/>
    <col min="14597" max="14597" width="22.109375" style="75" customWidth="1"/>
    <col min="14598" max="14598" width="10.88671875" style="75" customWidth="1"/>
    <col min="14599" max="14599" width="11.6640625" style="75" customWidth="1"/>
    <col min="14600" max="14600" width="5" style="75" bestFit="1" customWidth="1"/>
    <col min="14601" max="14601" width="11.6640625" style="75" bestFit="1" customWidth="1"/>
    <col min="14602" max="14602" width="10.33203125" style="75" customWidth="1"/>
    <col min="14603" max="14603" width="10.5546875" style="75" customWidth="1"/>
    <col min="14604" max="14604" width="16" style="75" bestFit="1" customWidth="1"/>
    <col min="14605" max="14605" width="17.88671875" style="75" bestFit="1" customWidth="1"/>
    <col min="14606" max="14606" width="20.5546875" style="75" bestFit="1" customWidth="1"/>
    <col min="14607" max="14607" width="19.33203125" style="75" customWidth="1"/>
    <col min="14608" max="14608" width="11.5546875" style="75" bestFit="1" customWidth="1"/>
    <col min="14609" max="14609" width="0" style="75" hidden="1" customWidth="1"/>
    <col min="14610" max="14610" width="1.5546875" style="75" bestFit="1" customWidth="1"/>
    <col min="14611" max="14612" width="0" style="75" hidden="1" customWidth="1"/>
    <col min="14613" max="14613" width="14.33203125" style="75" bestFit="1" customWidth="1"/>
    <col min="14614" max="14614" width="26.33203125" style="75" bestFit="1" customWidth="1"/>
    <col min="14615" max="14849" width="9.109375" style="75"/>
    <col min="14850" max="14850" width="20.44140625" style="75" customWidth="1"/>
    <col min="14851" max="14851" width="12.88671875" style="75" customWidth="1"/>
    <col min="14852" max="14852" width="13.88671875" style="75" customWidth="1"/>
    <col min="14853" max="14853" width="22.109375" style="75" customWidth="1"/>
    <col min="14854" max="14854" width="10.88671875" style="75" customWidth="1"/>
    <col min="14855" max="14855" width="11.6640625" style="75" customWidth="1"/>
    <col min="14856" max="14856" width="5" style="75" bestFit="1" customWidth="1"/>
    <col min="14857" max="14857" width="11.6640625" style="75" bestFit="1" customWidth="1"/>
    <col min="14858" max="14858" width="10.33203125" style="75" customWidth="1"/>
    <col min="14859" max="14859" width="10.5546875" style="75" customWidth="1"/>
    <col min="14860" max="14860" width="16" style="75" bestFit="1" customWidth="1"/>
    <col min="14861" max="14861" width="17.88671875" style="75" bestFit="1" customWidth="1"/>
    <col min="14862" max="14862" width="20.5546875" style="75" bestFit="1" customWidth="1"/>
    <col min="14863" max="14863" width="19.33203125" style="75" customWidth="1"/>
    <col min="14864" max="14864" width="11.5546875" style="75" bestFit="1" customWidth="1"/>
    <col min="14865" max="14865" width="0" style="75" hidden="1" customWidth="1"/>
    <col min="14866" max="14866" width="1.5546875" style="75" bestFit="1" customWidth="1"/>
    <col min="14867" max="14868" width="0" style="75" hidden="1" customWidth="1"/>
    <col min="14869" max="14869" width="14.33203125" style="75" bestFit="1" customWidth="1"/>
    <col min="14870" max="14870" width="26.33203125" style="75" bestFit="1" customWidth="1"/>
    <col min="14871" max="15105" width="9.109375" style="75"/>
    <col min="15106" max="15106" width="20.44140625" style="75" customWidth="1"/>
    <col min="15107" max="15107" width="12.88671875" style="75" customWidth="1"/>
    <col min="15108" max="15108" width="13.88671875" style="75" customWidth="1"/>
    <col min="15109" max="15109" width="22.109375" style="75" customWidth="1"/>
    <col min="15110" max="15110" width="10.88671875" style="75" customWidth="1"/>
    <col min="15111" max="15111" width="11.6640625" style="75" customWidth="1"/>
    <col min="15112" max="15112" width="5" style="75" bestFit="1" customWidth="1"/>
    <col min="15113" max="15113" width="11.6640625" style="75" bestFit="1" customWidth="1"/>
    <col min="15114" max="15114" width="10.33203125" style="75" customWidth="1"/>
    <col min="15115" max="15115" width="10.5546875" style="75" customWidth="1"/>
    <col min="15116" max="15116" width="16" style="75" bestFit="1" customWidth="1"/>
    <col min="15117" max="15117" width="17.88671875" style="75" bestFit="1" customWidth="1"/>
    <col min="15118" max="15118" width="20.5546875" style="75" bestFit="1" customWidth="1"/>
    <col min="15119" max="15119" width="19.33203125" style="75" customWidth="1"/>
    <col min="15120" max="15120" width="11.5546875" style="75" bestFit="1" customWidth="1"/>
    <col min="15121" max="15121" width="0" style="75" hidden="1" customWidth="1"/>
    <col min="15122" max="15122" width="1.5546875" style="75" bestFit="1" customWidth="1"/>
    <col min="15123" max="15124" width="0" style="75" hidden="1" customWidth="1"/>
    <col min="15125" max="15125" width="14.33203125" style="75" bestFit="1" customWidth="1"/>
    <col min="15126" max="15126" width="26.33203125" style="75" bestFit="1" customWidth="1"/>
    <col min="15127" max="15361" width="9.109375" style="75"/>
    <col min="15362" max="15362" width="20.44140625" style="75" customWidth="1"/>
    <col min="15363" max="15363" width="12.88671875" style="75" customWidth="1"/>
    <col min="15364" max="15364" width="13.88671875" style="75" customWidth="1"/>
    <col min="15365" max="15365" width="22.109375" style="75" customWidth="1"/>
    <col min="15366" max="15366" width="10.88671875" style="75" customWidth="1"/>
    <col min="15367" max="15367" width="11.6640625" style="75" customWidth="1"/>
    <col min="15368" max="15368" width="5" style="75" bestFit="1" customWidth="1"/>
    <col min="15369" max="15369" width="11.6640625" style="75" bestFit="1" customWidth="1"/>
    <col min="15370" max="15370" width="10.33203125" style="75" customWidth="1"/>
    <col min="15371" max="15371" width="10.5546875" style="75" customWidth="1"/>
    <col min="15372" max="15372" width="16" style="75" bestFit="1" customWidth="1"/>
    <col min="15373" max="15373" width="17.88671875" style="75" bestFit="1" customWidth="1"/>
    <col min="15374" max="15374" width="20.5546875" style="75" bestFit="1" customWidth="1"/>
    <col min="15375" max="15375" width="19.33203125" style="75" customWidth="1"/>
    <col min="15376" max="15376" width="11.5546875" style="75" bestFit="1" customWidth="1"/>
    <col min="15377" max="15377" width="0" style="75" hidden="1" customWidth="1"/>
    <col min="15378" max="15378" width="1.5546875" style="75" bestFit="1" customWidth="1"/>
    <col min="15379" max="15380" width="0" style="75" hidden="1" customWidth="1"/>
    <col min="15381" max="15381" width="14.33203125" style="75" bestFit="1" customWidth="1"/>
    <col min="15382" max="15382" width="26.33203125" style="75" bestFit="1" customWidth="1"/>
    <col min="15383" max="15617" width="9.109375" style="75"/>
    <col min="15618" max="15618" width="20.44140625" style="75" customWidth="1"/>
    <col min="15619" max="15619" width="12.88671875" style="75" customWidth="1"/>
    <col min="15620" max="15620" width="13.88671875" style="75" customWidth="1"/>
    <col min="15621" max="15621" width="22.109375" style="75" customWidth="1"/>
    <col min="15622" max="15622" width="10.88671875" style="75" customWidth="1"/>
    <col min="15623" max="15623" width="11.6640625" style="75" customWidth="1"/>
    <col min="15624" max="15624" width="5" style="75" bestFit="1" customWidth="1"/>
    <col min="15625" max="15625" width="11.6640625" style="75" bestFit="1" customWidth="1"/>
    <col min="15626" max="15626" width="10.33203125" style="75" customWidth="1"/>
    <col min="15627" max="15627" width="10.5546875" style="75" customWidth="1"/>
    <col min="15628" max="15628" width="16" style="75" bestFit="1" customWidth="1"/>
    <col min="15629" max="15629" width="17.88671875" style="75" bestFit="1" customWidth="1"/>
    <col min="15630" max="15630" width="20.5546875" style="75" bestFit="1" customWidth="1"/>
    <col min="15631" max="15631" width="19.33203125" style="75" customWidth="1"/>
    <col min="15632" max="15632" width="11.5546875" style="75" bestFit="1" customWidth="1"/>
    <col min="15633" max="15633" width="0" style="75" hidden="1" customWidth="1"/>
    <col min="15634" max="15634" width="1.5546875" style="75" bestFit="1" customWidth="1"/>
    <col min="15635" max="15636" width="0" style="75" hidden="1" customWidth="1"/>
    <col min="15637" max="15637" width="14.33203125" style="75" bestFit="1" customWidth="1"/>
    <col min="15638" max="15638" width="26.33203125" style="75" bestFit="1" customWidth="1"/>
    <col min="15639" max="15873" width="9.109375" style="75"/>
    <col min="15874" max="15874" width="20.44140625" style="75" customWidth="1"/>
    <col min="15875" max="15875" width="12.88671875" style="75" customWidth="1"/>
    <col min="15876" max="15876" width="13.88671875" style="75" customWidth="1"/>
    <col min="15877" max="15877" width="22.109375" style="75" customWidth="1"/>
    <col min="15878" max="15878" width="10.88671875" style="75" customWidth="1"/>
    <col min="15879" max="15879" width="11.6640625" style="75" customWidth="1"/>
    <col min="15880" max="15880" width="5" style="75" bestFit="1" customWidth="1"/>
    <col min="15881" max="15881" width="11.6640625" style="75" bestFit="1" customWidth="1"/>
    <col min="15882" max="15882" width="10.33203125" style="75" customWidth="1"/>
    <col min="15883" max="15883" width="10.5546875" style="75" customWidth="1"/>
    <col min="15884" max="15884" width="16" style="75" bestFit="1" customWidth="1"/>
    <col min="15885" max="15885" width="17.88671875" style="75" bestFit="1" customWidth="1"/>
    <col min="15886" max="15886" width="20.5546875" style="75" bestFit="1" customWidth="1"/>
    <col min="15887" max="15887" width="19.33203125" style="75" customWidth="1"/>
    <col min="15888" max="15888" width="11.5546875" style="75" bestFit="1" customWidth="1"/>
    <col min="15889" max="15889" width="0" style="75" hidden="1" customWidth="1"/>
    <col min="15890" max="15890" width="1.5546875" style="75" bestFit="1" customWidth="1"/>
    <col min="15891" max="15892" width="0" style="75" hidden="1" customWidth="1"/>
    <col min="15893" max="15893" width="14.33203125" style="75" bestFit="1" customWidth="1"/>
    <col min="15894" max="15894" width="26.33203125" style="75" bestFit="1" customWidth="1"/>
    <col min="15895" max="16129" width="9.109375" style="75"/>
    <col min="16130" max="16130" width="20.44140625" style="75" customWidth="1"/>
    <col min="16131" max="16131" width="12.88671875" style="75" customWidth="1"/>
    <col min="16132" max="16132" width="13.88671875" style="75" customWidth="1"/>
    <col min="16133" max="16133" width="22.109375" style="75" customWidth="1"/>
    <col min="16134" max="16134" width="10.88671875" style="75" customWidth="1"/>
    <col min="16135" max="16135" width="11.6640625" style="75" customWidth="1"/>
    <col min="16136" max="16136" width="5" style="75" bestFit="1" customWidth="1"/>
    <col min="16137" max="16137" width="11.6640625" style="75" bestFit="1" customWidth="1"/>
    <col min="16138" max="16138" width="10.33203125" style="75" customWidth="1"/>
    <col min="16139" max="16139" width="10.5546875" style="75" customWidth="1"/>
    <col min="16140" max="16140" width="16" style="75" bestFit="1" customWidth="1"/>
    <col min="16141" max="16141" width="17.88671875" style="75" bestFit="1" customWidth="1"/>
    <col min="16142" max="16142" width="20.5546875" style="75" bestFit="1" customWidth="1"/>
    <col min="16143" max="16143" width="19.33203125" style="75" customWidth="1"/>
    <col min="16144" max="16144" width="11.5546875" style="75" bestFit="1" customWidth="1"/>
    <col min="16145" max="16145" width="0" style="75" hidden="1" customWidth="1"/>
    <col min="16146" max="16146" width="1.5546875" style="75" bestFit="1" customWidth="1"/>
    <col min="16147" max="16148" width="0" style="75" hidden="1" customWidth="1"/>
    <col min="16149" max="16149" width="14.33203125" style="75" bestFit="1" customWidth="1"/>
    <col min="16150" max="16150" width="26.33203125" style="75" bestFit="1" customWidth="1"/>
    <col min="16151" max="16384" width="9.109375" style="75"/>
  </cols>
  <sheetData>
    <row r="1" spans="1:22">
      <c r="A1" s="242">
        <f>+NOMBRE</f>
        <v>0</v>
      </c>
    </row>
    <row r="2" spans="1:22">
      <c r="A2" s="75" t="s">
        <v>329</v>
      </c>
    </row>
    <row r="3" spans="1:22">
      <c r="A3" s="77" t="s">
        <v>330</v>
      </c>
      <c r="B3" s="76">
        <f>+AÑO_FISCAL</f>
        <v>2024</v>
      </c>
    </row>
    <row r="4" spans="1:22">
      <c r="A4" s="77"/>
      <c r="B4" s="76"/>
    </row>
    <row r="5" spans="1:22">
      <c r="A5" s="243" t="s">
        <v>331</v>
      </c>
    </row>
    <row r="6" spans="1:22" s="77" customFormat="1" ht="18.75" customHeight="1">
      <c r="A6" s="244"/>
      <c r="B6" s="244"/>
      <c r="C6" s="244"/>
      <c r="D6" s="244"/>
      <c r="E6" s="244"/>
      <c r="F6" s="245"/>
      <c r="G6" s="245"/>
      <c r="H6" s="245"/>
      <c r="I6" s="245"/>
      <c r="J6" s="245"/>
      <c r="K6" s="245"/>
      <c r="L6" s="246"/>
      <c r="M6" s="246"/>
      <c r="N6" s="246"/>
      <c r="O6" s="246"/>
      <c r="P6" s="244"/>
      <c r="Q6" s="244"/>
      <c r="R6" s="244"/>
      <c r="S6" s="244"/>
      <c r="T6" s="244"/>
      <c r="U6" s="244"/>
      <c r="V6" s="245"/>
    </row>
    <row r="7" spans="1:22" s="77" customFormat="1">
      <c r="A7" s="247"/>
      <c r="B7" s="247"/>
      <c r="C7" s="245" t="s">
        <v>332</v>
      </c>
      <c r="D7" s="245"/>
      <c r="E7" s="245"/>
      <c r="F7" s="245"/>
      <c r="G7" s="245"/>
      <c r="H7" s="245"/>
      <c r="I7" s="245"/>
      <c r="J7" s="245"/>
      <c r="K7" s="245"/>
      <c r="L7" s="248"/>
      <c r="M7" s="249" t="s">
        <v>333</v>
      </c>
      <c r="N7" s="248"/>
      <c r="O7" s="248"/>
      <c r="P7" s="825"/>
      <c r="Q7" s="825"/>
      <c r="R7" s="825"/>
      <c r="S7" s="825"/>
      <c r="T7" s="247"/>
      <c r="U7" s="247"/>
      <c r="V7" s="245"/>
    </row>
    <row r="8" spans="1:22" s="77" customFormat="1">
      <c r="A8" s="245" t="s">
        <v>334</v>
      </c>
      <c r="B8" s="245" t="s">
        <v>335</v>
      </c>
      <c r="C8" s="245" t="s">
        <v>336</v>
      </c>
      <c r="D8" s="245" t="s">
        <v>100</v>
      </c>
      <c r="E8" s="245" t="s">
        <v>337</v>
      </c>
      <c r="F8" s="245" t="s">
        <v>338</v>
      </c>
      <c r="G8" s="245" t="s">
        <v>339</v>
      </c>
      <c r="H8" s="245" t="s">
        <v>330</v>
      </c>
      <c r="I8" s="245" t="s">
        <v>340</v>
      </c>
      <c r="J8" s="245" t="s">
        <v>341</v>
      </c>
      <c r="K8" s="250" t="s">
        <v>342</v>
      </c>
      <c r="L8" s="250" t="s">
        <v>343</v>
      </c>
      <c r="M8" s="251" t="s">
        <v>344</v>
      </c>
      <c r="N8" s="250" t="s">
        <v>345</v>
      </c>
      <c r="O8" s="250" t="s">
        <v>346</v>
      </c>
      <c r="P8" s="245" t="s">
        <v>100</v>
      </c>
      <c r="Q8" s="252"/>
      <c r="R8" s="244"/>
      <c r="S8" s="252"/>
      <c r="T8" s="245"/>
      <c r="U8" s="245" t="s">
        <v>347</v>
      </c>
      <c r="V8" s="245" t="s">
        <v>348</v>
      </c>
    </row>
    <row r="9" spans="1:22" s="77" customFormat="1">
      <c r="A9" s="247"/>
      <c r="B9" s="247"/>
      <c r="C9" s="245" t="s">
        <v>349</v>
      </c>
      <c r="D9" s="245"/>
      <c r="E9" s="245"/>
      <c r="F9" s="245"/>
      <c r="G9" s="245"/>
      <c r="H9" s="245"/>
      <c r="I9" s="245"/>
      <c r="J9" s="245"/>
      <c r="K9" s="245"/>
      <c r="L9" s="250"/>
      <c r="M9" s="250" t="s">
        <v>350</v>
      </c>
      <c r="N9" s="250"/>
      <c r="O9" s="250"/>
      <c r="P9" s="245"/>
      <c r="Q9" s="245"/>
      <c r="R9" s="245"/>
      <c r="S9" s="245"/>
      <c r="T9" s="245"/>
      <c r="U9" s="245"/>
      <c r="V9" s="245"/>
    </row>
    <row r="10" spans="1:22" ht="15.75" customHeight="1">
      <c r="A10" s="76"/>
      <c r="B10" s="375"/>
      <c r="D10" s="472"/>
      <c r="E10" s="374"/>
      <c r="F10" s="375"/>
      <c r="H10" s="376"/>
      <c r="I10" s="75"/>
      <c r="J10" s="375"/>
      <c r="K10" s="375"/>
      <c r="L10" s="549">
        <v>850000</v>
      </c>
      <c r="M10" s="79"/>
      <c r="P10" s="79"/>
      <c r="Q10" s="79"/>
      <c r="R10" s="79"/>
      <c r="S10" s="79"/>
      <c r="T10" s="253"/>
      <c r="U10" s="253"/>
      <c r="V10" s="69"/>
    </row>
    <row r="11" spans="1:22" ht="15.75" customHeight="1">
      <c r="A11" s="76"/>
      <c r="D11" s="472"/>
      <c r="E11" s="374"/>
      <c r="F11" s="373"/>
      <c r="G11" s="375"/>
      <c r="H11" s="376"/>
      <c r="I11" s="375"/>
      <c r="J11" s="375"/>
      <c r="K11" s="375"/>
      <c r="L11" s="549"/>
      <c r="M11" s="79"/>
      <c r="P11" s="79"/>
      <c r="Q11" s="79"/>
      <c r="R11" s="79"/>
      <c r="S11" s="79"/>
      <c r="T11" s="253"/>
      <c r="U11" s="253"/>
      <c r="V11" s="69"/>
    </row>
    <row r="12" spans="1:22" ht="15.75" customHeight="1">
      <c r="A12" s="76"/>
      <c r="D12" s="472"/>
      <c r="E12" s="374"/>
      <c r="F12" s="556"/>
      <c r="G12" s="375"/>
      <c r="H12" s="376"/>
      <c r="I12" s="375"/>
      <c r="J12" s="375"/>
      <c r="K12" s="375"/>
      <c r="L12" s="549"/>
      <c r="M12" s="79"/>
      <c r="P12" s="79"/>
      <c r="Q12" s="79"/>
      <c r="R12" s="79"/>
      <c r="S12" s="79"/>
      <c r="T12" s="253"/>
      <c r="U12" s="253"/>
      <c r="V12" s="69"/>
    </row>
    <row r="13" spans="1:22" ht="15.75" customHeight="1">
      <c r="A13" s="76"/>
      <c r="D13" s="472"/>
      <c r="E13" s="374"/>
      <c r="F13" s="556"/>
      <c r="G13" s="375"/>
      <c r="H13" s="376"/>
      <c r="I13" s="375"/>
      <c r="J13" s="375"/>
      <c r="K13" s="375"/>
      <c r="L13" s="549"/>
      <c r="M13" s="79"/>
      <c r="P13" s="79"/>
      <c r="Q13" s="79"/>
      <c r="R13" s="79"/>
      <c r="S13" s="79"/>
      <c r="T13" s="253"/>
      <c r="U13" s="253"/>
      <c r="V13" s="69"/>
    </row>
    <row r="14" spans="1:22" ht="15.75" customHeight="1">
      <c r="A14" s="76"/>
      <c r="B14" s="373"/>
      <c r="D14" s="472"/>
      <c r="E14" s="374"/>
      <c r="F14" s="556"/>
      <c r="G14" s="375"/>
      <c r="H14" s="376"/>
      <c r="I14" s="375"/>
      <c r="J14" s="375"/>
      <c r="K14" s="375"/>
      <c r="L14" s="549"/>
      <c r="M14" s="79"/>
      <c r="P14" s="79"/>
      <c r="Q14" s="79"/>
      <c r="R14" s="79"/>
      <c r="S14" s="79"/>
      <c r="T14" s="253"/>
      <c r="U14" s="253"/>
      <c r="V14" s="69"/>
    </row>
    <row r="15" spans="1:22" ht="15.75" customHeight="1">
      <c r="A15" s="76"/>
      <c r="B15" s="76"/>
      <c r="D15" s="472"/>
      <c r="E15" s="374"/>
      <c r="F15" s="556"/>
      <c r="G15" s="375"/>
      <c r="H15" s="376"/>
      <c r="I15" s="375"/>
      <c r="J15" s="375"/>
      <c r="K15" s="375"/>
      <c r="L15" s="549"/>
      <c r="M15" s="79"/>
      <c r="P15" s="79"/>
      <c r="Q15" s="79"/>
      <c r="R15" s="79"/>
      <c r="S15" s="79"/>
      <c r="T15" s="253"/>
      <c r="U15" s="253"/>
      <c r="V15" s="69"/>
    </row>
    <row r="16" spans="1:22">
      <c r="D16" s="76"/>
      <c r="H16" s="376"/>
      <c r="L16" s="377"/>
    </row>
    <row r="17" spans="2:22" ht="13.8" thickBot="1">
      <c r="B17" s="242" t="s">
        <v>286</v>
      </c>
      <c r="C17" s="80"/>
      <c r="D17" s="254"/>
      <c r="E17" s="255"/>
      <c r="F17" s="254"/>
      <c r="G17" s="254"/>
      <c r="H17" s="254"/>
      <c r="I17" s="254"/>
      <c r="J17" s="256"/>
      <c r="K17" s="254"/>
      <c r="L17" s="74">
        <f>SUM(L10:L16)</f>
        <v>850000</v>
      </c>
      <c r="M17" s="83"/>
      <c r="N17" s="73"/>
      <c r="O17" s="73"/>
      <c r="P17" s="80"/>
      <c r="Q17" s="80"/>
      <c r="R17" s="80"/>
      <c r="S17" s="80"/>
      <c r="T17" s="80"/>
      <c r="U17" s="83">
        <f>SUM(U10:U16)</f>
        <v>0</v>
      </c>
      <c r="V17" s="257">
        <f>SUM(V10:V16)</f>
        <v>0</v>
      </c>
    </row>
    <row r="18" spans="2:22">
      <c r="D18" s="76"/>
      <c r="L18" s="69"/>
      <c r="U18" s="69"/>
    </row>
    <row r="19" spans="2:22">
      <c r="F19" s="75"/>
      <c r="G19" s="75"/>
      <c r="H19" s="75"/>
      <c r="I19" s="75"/>
      <c r="J19" s="75"/>
      <c r="K19" s="75"/>
      <c r="L19" s="75"/>
      <c r="M19" s="75"/>
      <c r="U19" s="228"/>
    </row>
    <row r="20" spans="2:22">
      <c r="F20" s="75"/>
      <c r="G20" s="75"/>
      <c r="H20" s="68"/>
      <c r="I20" s="68"/>
      <c r="J20" s="75"/>
      <c r="K20" s="75"/>
      <c r="L20" s="75"/>
      <c r="M20" s="75"/>
      <c r="N20" s="75"/>
      <c r="O20" s="228"/>
    </row>
    <row r="21" spans="2:22">
      <c r="F21" s="75"/>
      <c r="G21" s="75"/>
      <c r="H21" s="68"/>
      <c r="I21" s="68"/>
      <c r="J21" s="75"/>
      <c r="K21" s="75"/>
      <c r="L21" s="75"/>
      <c r="M21" s="75"/>
      <c r="N21" s="75"/>
      <c r="O21" s="69"/>
    </row>
    <row r="22" spans="2:22">
      <c r="F22" s="75"/>
      <c r="G22" s="75"/>
      <c r="H22" s="68"/>
      <c r="I22" s="68"/>
      <c r="J22" s="75"/>
      <c r="K22" s="75"/>
      <c r="L22" s="75"/>
      <c r="M22" s="75"/>
      <c r="N22" s="75"/>
      <c r="O22" s="69"/>
    </row>
    <row r="23" spans="2:22">
      <c r="D23" s="78"/>
      <c r="G23" s="258"/>
      <c r="H23" s="84"/>
      <c r="I23" s="84"/>
      <c r="J23" s="84"/>
      <c r="K23" s="84"/>
      <c r="L23" s="72"/>
      <c r="M23" s="259"/>
      <c r="N23" s="71"/>
      <c r="U23" s="253"/>
    </row>
    <row r="24" spans="2:22">
      <c r="D24" s="78"/>
      <c r="G24" s="258"/>
      <c r="H24" s="84"/>
      <c r="I24" s="84"/>
      <c r="J24" s="84"/>
      <c r="K24" s="84"/>
      <c r="L24" s="72"/>
      <c r="M24" s="259"/>
      <c r="N24" s="71"/>
      <c r="U24" s="253"/>
    </row>
    <row r="25" spans="2:22">
      <c r="B25" s="82"/>
      <c r="D25" s="260"/>
      <c r="G25" s="85"/>
      <c r="H25" s="84"/>
      <c r="I25" s="84"/>
      <c r="J25" s="84"/>
      <c r="K25" s="261"/>
      <c r="L25" s="72"/>
      <c r="M25" s="259"/>
      <c r="N25" s="71"/>
      <c r="U25" s="253"/>
    </row>
    <row r="26" spans="2:22">
      <c r="B26" s="77"/>
      <c r="C26" s="77"/>
      <c r="G26" s="85"/>
      <c r="H26" s="84"/>
      <c r="I26" s="84"/>
      <c r="J26" s="84"/>
      <c r="K26" s="84"/>
      <c r="L26" s="262"/>
      <c r="M26" s="71"/>
      <c r="N26" s="263"/>
      <c r="U26" s="253"/>
    </row>
    <row r="27" spans="2:22">
      <c r="B27" s="77"/>
      <c r="C27" s="77"/>
      <c r="G27" s="84"/>
      <c r="H27" s="84"/>
      <c r="I27" s="84"/>
      <c r="J27" s="84"/>
      <c r="K27" s="84"/>
      <c r="L27" s="72"/>
      <c r="M27" s="71"/>
      <c r="N27" s="71"/>
      <c r="U27" s="253">
        <f>+L25</f>
        <v>0</v>
      </c>
    </row>
    <row r="28" spans="2:22">
      <c r="B28" s="77"/>
      <c r="C28" s="77"/>
      <c r="G28" s="84"/>
      <c r="H28" s="84"/>
      <c r="I28" s="84"/>
      <c r="J28" s="84"/>
      <c r="K28" s="84"/>
      <c r="L28" s="72"/>
      <c r="M28" s="71"/>
      <c r="N28" s="71"/>
    </row>
    <row r="29" spans="2:22">
      <c r="G29" s="84"/>
      <c r="H29" s="84"/>
      <c r="I29" s="84"/>
      <c r="J29" s="84"/>
      <c r="K29" s="84"/>
      <c r="L29" s="72"/>
      <c r="M29" s="71"/>
      <c r="N29" s="71"/>
    </row>
    <row r="30" spans="2:22">
      <c r="G30" s="84"/>
      <c r="H30" s="84"/>
      <c r="I30" s="84"/>
      <c r="J30" s="84"/>
      <c r="K30" s="84"/>
      <c r="L30" s="72"/>
      <c r="M30" s="84"/>
      <c r="N30" s="71"/>
    </row>
    <row r="31" spans="2:22">
      <c r="G31" s="84"/>
      <c r="H31" s="84"/>
      <c r="I31" s="84"/>
      <c r="J31" s="84"/>
      <c r="K31" s="84"/>
      <c r="L31" s="72"/>
      <c r="M31" s="84"/>
      <c r="N31" s="71"/>
    </row>
    <row r="32" spans="2:22">
      <c r="G32" s="84"/>
      <c r="H32" s="84"/>
      <c r="I32" s="84"/>
      <c r="J32" s="84"/>
      <c r="K32" s="84"/>
      <c r="L32" s="72"/>
      <c r="M32" s="84"/>
      <c r="N32" s="71"/>
    </row>
    <row r="33" spans="1:14">
      <c r="G33" s="84"/>
      <c r="H33" s="84"/>
      <c r="I33" s="84"/>
      <c r="J33" s="84"/>
      <c r="K33" s="84"/>
      <c r="L33" s="72"/>
      <c r="M33" s="84"/>
      <c r="N33" s="71"/>
    </row>
    <row r="34" spans="1:14">
      <c r="G34" s="84"/>
      <c r="H34" s="84"/>
      <c r="I34" s="84"/>
      <c r="J34" s="75"/>
      <c r="K34" s="75"/>
      <c r="L34" s="75"/>
      <c r="M34" s="75"/>
      <c r="N34" s="75"/>
    </row>
    <row r="35" spans="1:14">
      <c r="G35" s="84"/>
      <c r="H35" s="84"/>
      <c r="I35" s="84"/>
      <c r="J35" s="84"/>
      <c r="K35" s="264"/>
      <c r="L35" s="72"/>
      <c r="M35" s="265"/>
      <c r="N35" s="71"/>
    </row>
    <row r="36" spans="1:14">
      <c r="G36" s="84"/>
      <c r="H36" s="84"/>
      <c r="I36" s="84"/>
      <c r="J36" s="84"/>
      <c r="K36" s="84"/>
      <c r="L36" s="72"/>
      <c r="M36" s="71"/>
      <c r="N36" s="71"/>
    </row>
    <row r="37" spans="1:14">
      <c r="G37" s="84"/>
      <c r="H37" s="84"/>
      <c r="I37" s="84"/>
      <c r="J37" s="84"/>
      <c r="K37" s="84"/>
      <c r="L37" s="262"/>
      <c r="M37" s="71"/>
      <c r="N37" s="263"/>
    </row>
    <row r="38" spans="1:14">
      <c r="G38" s="84"/>
      <c r="H38" s="84"/>
      <c r="I38" s="84"/>
      <c r="J38" s="84"/>
      <c r="K38" s="84"/>
      <c r="L38" s="72"/>
      <c r="M38" s="71"/>
      <c r="N38" s="71"/>
    </row>
    <row r="39" spans="1:14">
      <c r="G39" s="84"/>
      <c r="H39" s="84"/>
      <c r="I39" s="84"/>
      <c r="J39" s="84"/>
      <c r="K39" s="84"/>
      <c r="L39" s="72"/>
      <c r="M39" s="71"/>
      <c r="N39" s="71"/>
    </row>
    <row r="40" spans="1:14">
      <c r="G40" s="84"/>
      <c r="H40" s="84"/>
      <c r="I40" s="84"/>
      <c r="J40" s="84"/>
      <c r="K40" s="84"/>
      <c r="L40" s="71"/>
      <c r="M40" s="71"/>
      <c r="N40" s="71"/>
    </row>
    <row r="41" spans="1:14">
      <c r="A41" s="89"/>
      <c r="B41" s="89"/>
      <c r="C41" s="89"/>
      <c r="D41" s="89"/>
      <c r="E41" s="89"/>
      <c r="F41" s="84"/>
      <c r="G41" s="84"/>
      <c r="H41" s="84"/>
      <c r="I41" s="84"/>
      <c r="J41" s="84"/>
      <c r="K41" s="84"/>
      <c r="L41" s="71"/>
      <c r="M41" s="71"/>
      <c r="N41" s="71"/>
    </row>
    <row r="42" spans="1:14">
      <c r="A42" s="89"/>
      <c r="B42" s="89"/>
      <c r="C42" s="89"/>
      <c r="D42" s="89"/>
      <c r="E42" s="89"/>
      <c r="F42" s="84"/>
      <c r="G42" s="84"/>
      <c r="H42" s="84"/>
      <c r="I42" s="84"/>
      <c r="J42" s="84"/>
      <c r="K42" s="84"/>
      <c r="L42" s="71"/>
      <c r="M42" s="71"/>
      <c r="N42" s="71"/>
    </row>
    <row r="43" spans="1:14">
      <c r="A43" s="89"/>
      <c r="B43" s="266"/>
      <c r="C43" s="266"/>
      <c r="D43" s="266"/>
      <c r="E43" s="266"/>
      <c r="F43" s="266"/>
      <c r="G43" s="84"/>
    </row>
    <row r="44" spans="1:14">
      <c r="A44" s="89"/>
      <c r="B44" s="267"/>
      <c r="C44" s="268"/>
      <c r="D44" s="268"/>
      <c r="E44" s="268"/>
      <c r="F44" s="268"/>
      <c r="G44" s="84"/>
    </row>
    <row r="45" spans="1:14">
      <c r="A45" s="89"/>
      <c r="B45" s="267"/>
      <c r="C45" s="268"/>
      <c r="D45" s="268"/>
      <c r="E45" s="268"/>
      <c r="F45" s="268"/>
      <c r="G45" s="84"/>
    </row>
    <row r="46" spans="1:14">
      <c r="A46" s="89"/>
      <c r="B46" s="267"/>
      <c r="C46" s="268"/>
      <c r="D46" s="268"/>
      <c r="E46" s="268"/>
      <c r="F46" s="268"/>
      <c r="G46" s="84"/>
    </row>
    <row r="47" spans="1:14">
      <c r="A47" s="89"/>
      <c r="B47" s="89"/>
      <c r="C47" s="89"/>
      <c r="D47" s="89"/>
      <c r="E47" s="89"/>
      <c r="F47" s="84"/>
      <c r="G47" s="84"/>
    </row>
    <row r="48" spans="1:14">
      <c r="A48" s="89"/>
      <c r="B48" s="89"/>
      <c r="C48" s="89"/>
      <c r="D48" s="89"/>
      <c r="E48" s="89"/>
      <c r="F48" s="84"/>
      <c r="G48" s="84"/>
    </row>
    <row r="49" spans="1:7">
      <c r="A49" s="89"/>
      <c r="B49" s="89"/>
      <c r="C49" s="89"/>
      <c r="D49" s="89"/>
      <c r="E49" s="89"/>
      <c r="F49" s="84"/>
      <c r="G49" s="84"/>
    </row>
    <row r="50" spans="1:7">
      <c r="A50" s="89"/>
      <c r="B50" s="89"/>
      <c r="C50" s="89"/>
      <c r="D50" s="89"/>
      <c r="E50" s="89"/>
      <c r="F50" s="84"/>
      <c r="G50" s="84"/>
    </row>
  </sheetData>
  <mergeCells count="1">
    <mergeCell ref="P7:S7"/>
  </mergeCells>
  <pageMargins left="0.7" right="0.7" top="0.75" bottom="0.75" header="0.3" footer="0.3"/>
  <pageSetup scale="84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T239"/>
  <sheetViews>
    <sheetView showGridLines="0" topLeftCell="A8" zoomScaleNormal="100" workbookViewId="0">
      <selection activeCell="K8" sqref="K8:K9"/>
    </sheetView>
  </sheetViews>
  <sheetFormatPr defaultColWidth="9.109375" defaultRowHeight="13.2"/>
  <cols>
    <col min="1" max="1" width="19.88671875" style="66" customWidth="1"/>
    <col min="2" max="2" width="33.88671875" style="66" customWidth="1"/>
    <col min="3" max="3" width="17" style="66" customWidth="1"/>
    <col min="4" max="4" width="42.33203125" style="66" customWidth="1"/>
    <col min="5" max="5" width="10.6640625" style="66" customWidth="1"/>
    <col min="6" max="6" width="18.109375" style="67" customWidth="1"/>
    <col min="7" max="7" width="19.88671875" style="67" customWidth="1"/>
    <col min="8" max="8" width="17" style="67" bestFit="1" customWidth="1"/>
    <col min="9" max="9" width="16" style="67" customWidth="1"/>
    <col min="10" max="10" width="4.44140625" style="68" customWidth="1"/>
    <col min="11" max="11" width="17.88671875" style="68" customWidth="1"/>
    <col min="12" max="13" width="22.33203125" style="68" customWidth="1"/>
    <col min="14" max="14" width="15.109375" style="66" customWidth="1"/>
    <col min="15" max="15" width="14.33203125" style="66" customWidth="1"/>
    <col min="16" max="16" width="14" style="66" customWidth="1"/>
    <col min="17" max="17" width="2.88671875" style="66" customWidth="1"/>
    <col min="18" max="18" width="2.6640625" style="66" customWidth="1"/>
    <col min="19" max="19" width="2.33203125" style="66" customWidth="1"/>
    <col min="20" max="20" width="14.109375" style="66" customWidth="1"/>
    <col min="21" max="21" width="15.6640625" style="69" customWidth="1"/>
    <col min="22" max="22" width="12.88671875" style="66" bestFit="1" customWidth="1"/>
    <col min="23" max="23" width="17.44140625" style="66" bestFit="1" customWidth="1"/>
    <col min="24" max="24" width="45.88671875" style="66" hidden="1" customWidth="1"/>
    <col min="25" max="25" width="9.33203125" style="66" hidden="1" customWidth="1"/>
    <col min="26" max="26" width="5.88671875" style="66" hidden="1" customWidth="1"/>
    <col min="27" max="27" width="6.33203125" style="66" hidden="1" customWidth="1"/>
    <col min="28" max="28" width="9.44140625" style="66" hidden="1" customWidth="1"/>
    <col min="29" max="29" width="24.88671875" style="66" customWidth="1"/>
    <col min="30" max="30" width="9.5546875" style="66" hidden="1" customWidth="1"/>
    <col min="31" max="31" width="10.44140625" style="66" hidden="1" customWidth="1"/>
    <col min="32" max="32" width="9.5546875" style="66" hidden="1" customWidth="1"/>
    <col min="33" max="33" width="10.44140625" style="66" hidden="1" customWidth="1"/>
    <col min="34" max="34" width="12.109375" style="66" hidden="1" customWidth="1"/>
    <col min="35" max="35" width="0" style="66" hidden="1" customWidth="1"/>
    <col min="36" max="36" width="9.5546875" style="66" hidden="1" customWidth="1"/>
    <col min="37" max="37" width="11.5546875" style="66" hidden="1" customWidth="1"/>
    <col min="38" max="38" width="0" style="66" hidden="1" customWidth="1"/>
    <col min="39" max="39" width="11.5546875" style="66" hidden="1" customWidth="1"/>
    <col min="40" max="40" width="15.5546875" style="66" hidden="1" customWidth="1"/>
    <col min="41" max="41" width="11.5546875" style="66" hidden="1" customWidth="1"/>
    <col min="42" max="42" width="10.5546875" style="66" hidden="1" customWidth="1"/>
    <col min="43" max="43" width="13.109375" style="66" hidden="1" customWidth="1"/>
    <col min="44" max="44" width="1.5546875" style="66" hidden="1" customWidth="1"/>
    <col min="45" max="45" width="11.5546875" style="66" hidden="1" customWidth="1"/>
    <col min="46" max="46" width="1.5546875" style="66" hidden="1" customWidth="1"/>
    <col min="47" max="255" width="9.109375" style="66"/>
    <col min="256" max="256" width="19.5546875" style="66" customWidth="1"/>
    <col min="257" max="258" width="12.88671875" style="66" customWidth="1"/>
    <col min="259" max="259" width="12" style="66" bestFit="1" customWidth="1"/>
    <col min="260" max="260" width="7.88671875" style="66" bestFit="1" customWidth="1"/>
    <col min="261" max="261" width="9.5546875" style="66" bestFit="1" customWidth="1"/>
    <col min="262" max="262" width="15.6640625" style="66" bestFit="1" customWidth="1"/>
    <col min="263" max="263" width="10.5546875" style="66" bestFit="1" customWidth="1"/>
    <col min="264" max="264" width="18.6640625" style="66" customWidth="1"/>
    <col min="265" max="275" width="0" style="66" hidden="1" customWidth="1"/>
    <col min="276" max="276" width="14.109375" style="66" customWidth="1"/>
    <col min="277" max="277" width="15.6640625" style="66" customWidth="1"/>
    <col min="278" max="278" width="12.88671875" style="66" bestFit="1" customWidth="1"/>
    <col min="279" max="279" width="16" style="66" bestFit="1" customWidth="1"/>
    <col min="280" max="284" width="0" style="66" hidden="1" customWidth="1"/>
    <col min="285" max="285" width="16.5546875" style="66" customWidth="1"/>
    <col min="286" max="286" width="9.5546875" style="66" bestFit="1" customWidth="1"/>
    <col min="287" max="287" width="10.44140625" style="66" bestFit="1" customWidth="1"/>
    <col min="288" max="288" width="9.5546875" style="66" bestFit="1" customWidth="1"/>
    <col min="289" max="289" width="10.44140625" style="66" bestFit="1" customWidth="1"/>
    <col min="290" max="290" width="12.109375" style="66" customWidth="1"/>
    <col min="291" max="291" width="9.109375" style="66"/>
    <col min="292" max="292" width="9.5546875" style="66" bestFit="1" customWidth="1"/>
    <col min="293" max="293" width="11.5546875" style="66" bestFit="1" customWidth="1"/>
    <col min="294" max="294" width="9.109375" style="66"/>
    <col min="295" max="295" width="11.5546875" style="66" bestFit="1" customWidth="1"/>
    <col min="296" max="296" width="0" style="66" hidden="1" customWidth="1"/>
    <col min="297" max="297" width="11.5546875" style="66" bestFit="1" customWidth="1"/>
    <col min="298" max="298" width="10.5546875" style="66" customWidth="1"/>
    <col min="299" max="299" width="13.109375" style="66" bestFit="1" customWidth="1"/>
    <col min="300" max="300" width="1.5546875" style="66" customWidth="1"/>
    <col min="301" max="301" width="11.5546875" style="66" customWidth="1"/>
    <col min="302" max="511" width="9.109375" style="66"/>
    <col min="512" max="512" width="19.5546875" style="66" customWidth="1"/>
    <col min="513" max="514" width="12.88671875" style="66" customWidth="1"/>
    <col min="515" max="515" width="12" style="66" bestFit="1" customWidth="1"/>
    <col min="516" max="516" width="7.88671875" style="66" bestFit="1" customWidth="1"/>
    <col min="517" max="517" width="9.5546875" style="66" bestFit="1" customWidth="1"/>
    <col min="518" max="518" width="15.6640625" style="66" bestFit="1" customWidth="1"/>
    <col min="519" max="519" width="10.5546875" style="66" bestFit="1" customWidth="1"/>
    <col min="520" max="520" width="18.6640625" style="66" customWidth="1"/>
    <col min="521" max="531" width="0" style="66" hidden="1" customWidth="1"/>
    <col min="532" max="532" width="14.109375" style="66" customWidth="1"/>
    <col min="533" max="533" width="15.6640625" style="66" customWidth="1"/>
    <col min="534" max="534" width="12.88671875" style="66" bestFit="1" customWidth="1"/>
    <col min="535" max="535" width="16" style="66" bestFit="1" customWidth="1"/>
    <col min="536" max="540" width="0" style="66" hidden="1" customWidth="1"/>
    <col min="541" max="541" width="16.5546875" style="66" customWidth="1"/>
    <col min="542" max="542" width="9.5546875" style="66" bestFit="1" customWidth="1"/>
    <col min="543" max="543" width="10.44140625" style="66" bestFit="1" customWidth="1"/>
    <col min="544" max="544" width="9.5546875" style="66" bestFit="1" customWidth="1"/>
    <col min="545" max="545" width="10.44140625" style="66" bestFit="1" customWidth="1"/>
    <col min="546" max="546" width="12.109375" style="66" customWidth="1"/>
    <col min="547" max="547" width="9.109375" style="66"/>
    <col min="548" max="548" width="9.5546875" style="66" bestFit="1" customWidth="1"/>
    <col min="549" max="549" width="11.5546875" style="66" bestFit="1" customWidth="1"/>
    <col min="550" max="550" width="9.109375" style="66"/>
    <col min="551" max="551" width="11.5546875" style="66" bestFit="1" customWidth="1"/>
    <col min="552" max="552" width="0" style="66" hidden="1" customWidth="1"/>
    <col min="553" max="553" width="11.5546875" style="66" bestFit="1" customWidth="1"/>
    <col min="554" max="554" width="10.5546875" style="66" customWidth="1"/>
    <col min="555" max="555" width="13.109375" style="66" bestFit="1" customWidth="1"/>
    <col min="556" max="556" width="1.5546875" style="66" customWidth="1"/>
    <col min="557" max="557" width="11.5546875" style="66" customWidth="1"/>
    <col min="558" max="767" width="9.109375" style="66"/>
    <col min="768" max="768" width="19.5546875" style="66" customWidth="1"/>
    <col min="769" max="770" width="12.88671875" style="66" customWidth="1"/>
    <col min="771" max="771" width="12" style="66" bestFit="1" customWidth="1"/>
    <col min="772" max="772" width="7.88671875" style="66" bestFit="1" customWidth="1"/>
    <col min="773" max="773" width="9.5546875" style="66" bestFit="1" customWidth="1"/>
    <col min="774" max="774" width="15.6640625" style="66" bestFit="1" customWidth="1"/>
    <col min="775" max="775" width="10.5546875" style="66" bestFit="1" customWidth="1"/>
    <col min="776" max="776" width="18.6640625" style="66" customWidth="1"/>
    <col min="777" max="787" width="0" style="66" hidden="1" customWidth="1"/>
    <col min="788" max="788" width="14.109375" style="66" customWidth="1"/>
    <col min="789" max="789" width="15.6640625" style="66" customWidth="1"/>
    <col min="790" max="790" width="12.88671875" style="66" bestFit="1" customWidth="1"/>
    <col min="791" max="791" width="16" style="66" bestFit="1" customWidth="1"/>
    <col min="792" max="796" width="0" style="66" hidden="1" customWidth="1"/>
    <col min="797" max="797" width="16.5546875" style="66" customWidth="1"/>
    <col min="798" max="798" width="9.5546875" style="66" bestFit="1" customWidth="1"/>
    <col min="799" max="799" width="10.44140625" style="66" bestFit="1" customWidth="1"/>
    <col min="800" max="800" width="9.5546875" style="66" bestFit="1" customWidth="1"/>
    <col min="801" max="801" width="10.44140625" style="66" bestFit="1" customWidth="1"/>
    <col min="802" max="802" width="12.109375" style="66" customWidth="1"/>
    <col min="803" max="803" width="9.109375" style="66"/>
    <col min="804" max="804" width="9.5546875" style="66" bestFit="1" customWidth="1"/>
    <col min="805" max="805" width="11.5546875" style="66" bestFit="1" customWidth="1"/>
    <col min="806" max="806" width="9.109375" style="66"/>
    <col min="807" max="807" width="11.5546875" style="66" bestFit="1" customWidth="1"/>
    <col min="808" max="808" width="0" style="66" hidden="1" customWidth="1"/>
    <col min="809" max="809" width="11.5546875" style="66" bestFit="1" customWidth="1"/>
    <col min="810" max="810" width="10.5546875" style="66" customWidth="1"/>
    <col min="811" max="811" width="13.109375" style="66" bestFit="1" customWidth="1"/>
    <col min="812" max="812" width="1.5546875" style="66" customWidth="1"/>
    <col min="813" max="813" width="11.5546875" style="66" customWidth="1"/>
    <col min="814" max="1023" width="9.109375" style="66"/>
    <col min="1024" max="1024" width="19.5546875" style="66" customWidth="1"/>
    <col min="1025" max="1026" width="12.88671875" style="66" customWidth="1"/>
    <col min="1027" max="1027" width="12" style="66" bestFit="1" customWidth="1"/>
    <col min="1028" max="1028" width="7.88671875" style="66" bestFit="1" customWidth="1"/>
    <col min="1029" max="1029" width="9.5546875" style="66" bestFit="1" customWidth="1"/>
    <col min="1030" max="1030" width="15.6640625" style="66" bestFit="1" customWidth="1"/>
    <col min="1031" max="1031" width="10.5546875" style="66" bestFit="1" customWidth="1"/>
    <col min="1032" max="1032" width="18.6640625" style="66" customWidth="1"/>
    <col min="1033" max="1043" width="0" style="66" hidden="1" customWidth="1"/>
    <col min="1044" max="1044" width="14.109375" style="66" customWidth="1"/>
    <col min="1045" max="1045" width="15.6640625" style="66" customWidth="1"/>
    <col min="1046" max="1046" width="12.88671875" style="66" bestFit="1" customWidth="1"/>
    <col min="1047" max="1047" width="16" style="66" bestFit="1" customWidth="1"/>
    <col min="1048" max="1052" width="0" style="66" hidden="1" customWidth="1"/>
    <col min="1053" max="1053" width="16.5546875" style="66" customWidth="1"/>
    <col min="1054" max="1054" width="9.5546875" style="66" bestFit="1" customWidth="1"/>
    <col min="1055" max="1055" width="10.44140625" style="66" bestFit="1" customWidth="1"/>
    <col min="1056" max="1056" width="9.5546875" style="66" bestFit="1" customWidth="1"/>
    <col min="1057" max="1057" width="10.44140625" style="66" bestFit="1" customWidth="1"/>
    <col min="1058" max="1058" width="12.109375" style="66" customWidth="1"/>
    <col min="1059" max="1059" width="9.109375" style="66"/>
    <col min="1060" max="1060" width="9.5546875" style="66" bestFit="1" customWidth="1"/>
    <col min="1061" max="1061" width="11.5546875" style="66" bestFit="1" customWidth="1"/>
    <col min="1062" max="1062" width="9.109375" style="66"/>
    <col min="1063" max="1063" width="11.5546875" style="66" bestFit="1" customWidth="1"/>
    <col min="1064" max="1064" width="0" style="66" hidden="1" customWidth="1"/>
    <col min="1065" max="1065" width="11.5546875" style="66" bestFit="1" customWidth="1"/>
    <col min="1066" max="1066" width="10.5546875" style="66" customWidth="1"/>
    <col min="1067" max="1067" width="13.109375" style="66" bestFit="1" customWidth="1"/>
    <col min="1068" max="1068" width="1.5546875" style="66" customWidth="1"/>
    <col min="1069" max="1069" width="11.5546875" style="66" customWidth="1"/>
    <col min="1070" max="1279" width="9.109375" style="66"/>
    <col min="1280" max="1280" width="19.5546875" style="66" customWidth="1"/>
    <col min="1281" max="1282" width="12.88671875" style="66" customWidth="1"/>
    <col min="1283" max="1283" width="12" style="66" bestFit="1" customWidth="1"/>
    <col min="1284" max="1284" width="7.88671875" style="66" bestFit="1" customWidth="1"/>
    <col min="1285" max="1285" width="9.5546875" style="66" bestFit="1" customWidth="1"/>
    <col min="1286" max="1286" width="15.6640625" style="66" bestFit="1" customWidth="1"/>
    <col min="1287" max="1287" width="10.5546875" style="66" bestFit="1" customWidth="1"/>
    <col min="1288" max="1288" width="18.6640625" style="66" customWidth="1"/>
    <col min="1289" max="1299" width="0" style="66" hidden="1" customWidth="1"/>
    <col min="1300" max="1300" width="14.109375" style="66" customWidth="1"/>
    <col min="1301" max="1301" width="15.6640625" style="66" customWidth="1"/>
    <col min="1302" max="1302" width="12.88671875" style="66" bestFit="1" customWidth="1"/>
    <col min="1303" max="1303" width="16" style="66" bestFit="1" customWidth="1"/>
    <col min="1304" max="1308" width="0" style="66" hidden="1" customWidth="1"/>
    <col min="1309" max="1309" width="16.5546875" style="66" customWidth="1"/>
    <col min="1310" max="1310" width="9.5546875" style="66" bestFit="1" customWidth="1"/>
    <col min="1311" max="1311" width="10.44140625" style="66" bestFit="1" customWidth="1"/>
    <col min="1312" max="1312" width="9.5546875" style="66" bestFit="1" customWidth="1"/>
    <col min="1313" max="1313" width="10.44140625" style="66" bestFit="1" customWidth="1"/>
    <col min="1314" max="1314" width="12.109375" style="66" customWidth="1"/>
    <col min="1315" max="1315" width="9.109375" style="66"/>
    <col min="1316" max="1316" width="9.5546875" style="66" bestFit="1" customWidth="1"/>
    <col min="1317" max="1317" width="11.5546875" style="66" bestFit="1" customWidth="1"/>
    <col min="1318" max="1318" width="9.109375" style="66"/>
    <col min="1319" max="1319" width="11.5546875" style="66" bestFit="1" customWidth="1"/>
    <col min="1320" max="1320" width="0" style="66" hidden="1" customWidth="1"/>
    <col min="1321" max="1321" width="11.5546875" style="66" bestFit="1" customWidth="1"/>
    <col min="1322" max="1322" width="10.5546875" style="66" customWidth="1"/>
    <col min="1323" max="1323" width="13.109375" style="66" bestFit="1" customWidth="1"/>
    <col min="1324" max="1324" width="1.5546875" style="66" customWidth="1"/>
    <col min="1325" max="1325" width="11.5546875" style="66" customWidth="1"/>
    <col min="1326" max="1535" width="9.109375" style="66"/>
    <col min="1536" max="1536" width="19.5546875" style="66" customWidth="1"/>
    <col min="1537" max="1538" width="12.88671875" style="66" customWidth="1"/>
    <col min="1539" max="1539" width="12" style="66" bestFit="1" customWidth="1"/>
    <col min="1540" max="1540" width="7.88671875" style="66" bestFit="1" customWidth="1"/>
    <col min="1541" max="1541" width="9.5546875" style="66" bestFit="1" customWidth="1"/>
    <col min="1542" max="1542" width="15.6640625" style="66" bestFit="1" customWidth="1"/>
    <col min="1543" max="1543" width="10.5546875" style="66" bestFit="1" customWidth="1"/>
    <col min="1544" max="1544" width="18.6640625" style="66" customWidth="1"/>
    <col min="1545" max="1555" width="0" style="66" hidden="1" customWidth="1"/>
    <col min="1556" max="1556" width="14.109375" style="66" customWidth="1"/>
    <col min="1557" max="1557" width="15.6640625" style="66" customWidth="1"/>
    <col min="1558" max="1558" width="12.88671875" style="66" bestFit="1" customWidth="1"/>
    <col min="1559" max="1559" width="16" style="66" bestFit="1" customWidth="1"/>
    <col min="1560" max="1564" width="0" style="66" hidden="1" customWidth="1"/>
    <col min="1565" max="1565" width="16.5546875" style="66" customWidth="1"/>
    <col min="1566" max="1566" width="9.5546875" style="66" bestFit="1" customWidth="1"/>
    <col min="1567" max="1567" width="10.44140625" style="66" bestFit="1" customWidth="1"/>
    <col min="1568" max="1568" width="9.5546875" style="66" bestFit="1" customWidth="1"/>
    <col min="1569" max="1569" width="10.44140625" style="66" bestFit="1" customWidth="1"/>
    <col min="1570" max="1570" width="12.109375" style="66" customWidth="1"/>
    <col min="1571" max="1571" width="9.109375" style="66"/>
    <col min="1572" max="1572" width="9.5546875" style="66" bestFit="1" customWidth="1"/>
    <col min="1573" max="1573" width="11.5546875" style="66" bestFit="1" customWidth="1"/>
    <col min="1574" max="1574" width="9.109375" style="66"/>
    <col min="1575" max="1575" width="11.5546875" style="66" bestFit="1" customWidth="1"/>
    <col min="1576" max="1576" width="0" style="66" hidden="1" customWidth="1"/>
    <col min="1577" max="1577" width="11.5546875" style="66" bestFit="1" customWidth="1"/>
    <col min="1578" max="1578" width="10.5546875" style="66" customWidth="1"/>
    <col min="1579" max="1579" width="13.109375" style="66" bestFit="1" customWidth="1"/>
    <col min="1580" max="1580" width="1.5546875" style="66" customWidth="1"/>
    <col min="1581" max="1581" width="11.5546875" style="66" customWidth="1"/>
    <col min="1582" max="1791" width="9.109375" style="66"/>
    <col min="1792" max="1792" width="19.5546875" style="66" customWidth="1"/>
    <col min="1793" max="1794" width="12.88671875" style="66" customWidth="1"/>
    <col min="1795" max="1795" width="12" style="66" bestFit="1" customWidth="1"/>
    <col min="1796" max="1796" width="7.88671875" style="66" bestFit="1" customWidth="1"/>
    <col min="1797" max="1797" width="9.5546875" style="66" bestFit="1" customWidth="1"/>
    <col min="1798" max="1798" width="15.6640625" style="66" bestFit="1" customWidth="1"/>
    <col min="1799" max="1799" width="10.5546875" style="66" bestFit="1" customWidth="1"/>
    <col min="1800" max="1800" width="18.6640625" style="66" customWidth="1"/>
    <col min="1801" max="1811" width="0" style="66" hidden="1" customWidth="1"/>
    <col min="1812" max="1812" width="14.109375" style="66" customWidth="1"/>
    <col min="1813" max="1813" width="15.6640625" style="66" customWidth="1"/>
    <col min="1814" max="1814" width="12.88671875" style="66" bestFit="1" customWidth="1"/>
    <col min="1815" max="1815" width="16" style="66" bestFit="1" customWidth="1"/>
    <col min="1816" max="1820" width="0" style="66" hidden="1" customWidth="1"/>
    <col min="1821" max="1821" width="16.5546875" style="66" customWidth="1"/>
    <col min="1822" max="1822" width="9.5546875" style="66" bestFit="1" customWidth="1"/>
    <col min="1823" max="1823" width="10.44140625" style="66" bestFit="1" customWidth="1"/>
    <col min="1824" max="1824" width="9.5546875" style="66" bestFit="1" customWidth="1"/>
    <col min="1825" max="1825" width="10.44140625" style="66" bestFit="1" customWidth="1"/>
    <col min="1826" max="1826" width="12.109375" style="66" customWidth="1"/>
    <col min="1827" max="1827" width="9.109375" style="66"/>
    <col min="1828" max="1828" width="9.5546875" style="66" bestFit="1" customWidth="1"/>
    <col min="1829" max="1829" width="11.5546875" style="66" bestFit="1" customWidth="1"/>
    <col min="1830" max="1830" width="9.109375" style="66"/>
    <col min="1831" max="1831" width="11.5546875" style="66" bestFit="1" customWidth="1"/>
    <col min="1832" max="1832" width="0" style="66" hidden="1" customWidth="1"/>
    <col min="1833" max="1833" width="11.5546875" style="66" bestFit="1" customWidth="1"/>
    <col min="1834" max="1834" width="10.5546875" style="66" customWidth="1"/>
    <col min="1835" max="1835" width="13.109375" style="66" bestFit="1" customWidth="1"/>
    <col min="1836" max="1836" width="1.5546875" style="66" customWidth="1"/>
    <col min="1837" max="1837" width="11.5546875" style="66" customWidth="1"/>
    <col min="1838" max="2047" width="9.109375" style="66"/>
    <col min="2048" max="2048" width="19.5546875" style="66" customWidth="1"/>
    <col min="2049" max="2050" width="12.88671875" style="66" customWidth="1"/>
    <col min="2051" max="2051" width="12" style="66" bestFit="1" customWidth="1"/>
    <col min="2052" max="2052" width="7.88671875" style="66" bestFit="1" customWidth="1"/>
    <col min="2053" max="2053" width="9.5546875" style="66" bestFit="1" customWidth="1"/>
    <col min="2054" max="2054" width="15.6640625" style="66" bestFit="1" customWidth="1"/>
    <col min="2055" max="2055" width="10.5546875" style="66" bestFit="1" customWidth="1"/>
    <col min="2056" max="2056" width="18.6640625" style="66" customWidth="1"/>
    <col min="2057" max="2067" width="0" style="66" hidden="1" customWidth="1"/>
    <col min="2068" max="2068" width="14.109375" style="66" customWidth="1"/>
    <col min="2069" max="2069" width="15.6640625" style="66" customWidth="1"/>
    <col min="2070" max="2070" width="12.88671875" style="66" bestFit="1" customWidth="1"/>
    <col min="2071" max="2071" width="16" style="66" bestFit="1" customWidth="1"/>
    <col min="2072" max="2076" width="0" style="66" hidden="1" customWidth="1"/>
    <col min="2077" max="2077" width="16.5546875" style="66" customWidth="1"/>
    <col min="2078" max="2078" width="9.5546875" style="66" bestFit="1" customWidth="1"/>
    <col min="2079" max="2079" width="10.44140625" style="66" bestFit="1" customWidth="1"/>
    <col min="2080" max="2080" width="9.5546875" style="66" bestFit="1" customWidth="1"/>
    <col min="2081" max="2081" width="10.44140625" style="66" bestFit="1" customWidth="1"/>
    <col min="2082" max="2082" width="12.109375" style="66" customWidth="1"/>
    <col min="2083" max="2083" width="9.109375" style="66"/>
    <col min="2084" max="2084" width="9.5546875" style="66" bestFit="1" customWidth="1"/>
    <col min="2085" max="2085" width="11.5546875" style="66" bestFit="1" customWidth="1"/>
    <col min="2086" max="2086" width="9.109375" style="66"/>
    <col min="2087" max="2087" width="11.5546875" style="66" bestFit="1" customWidth="1"/>
    <col min="2088" max="2088" width="0" style="66" hidden="1" customWidth="1"/>
    <col min="2089" max="2089" width="11.5546875" style="66" bestFit="1" customWidth="1"/>
    <col min="2090" max="2090" width="10.5546875" style="66" customWidth="1"/>
    <col min="2091" max="2091" width="13.109375" style="66" bestFit="1" customWidth="1"/>
    <col min="2092" max="2092" width="1.5546875" style="66" customWidth="1"/>
    <col min="2093" max="2093" width="11.5546875" style="66" customWidth="1"/>
    <col min="2094" max="2303" width="9.109375" style="66"/>
    <col min="2304" max="2304" width="19.5546875" style="66" customWidth="1"/>
    <col min="2305" max="2306" width="12.88671875" style="66" customWidth="1"/>
    <col min="2307" max="2307" width="12" style="66" bestFit="1" customWidth="1"/>
    <col min="2308" max="2308" width="7.88671875" style="66" bestFit="1" customWidth="1"/>
    <col min="2309" max="2309" width="9.5546875" style="66" bestFit="1" customWidth="1"/>
    <col min="2310" max="2310" width="15.6640625" style="66" bestFit="1" customWidth="1"/>
    <col min="2311" max="2311" width="10.5546875" style="66" bestFit="1" customWidth="1"/>
    <col min="2312" max="2312" width="18.6640625" style="66" customWidth="1"/>
    <col min="2313" max="2323" width="0" style="66" hidden="1" customWidth="1"/>
    <col min="2324" max="2324" width="14.109375" style="66" customWidth="1"/>
    <col min="2325" max="2325" width="15.6640625" style="66" customWidth="1"/>
    <col min="2326" max="2326" width="12.88671875" style="66" bestFit="1" customWidth="1"/>
    <col min="2327" max="2327" width="16" style="66" bestFit="1" customWidth="1"/>
    <col min="2328" max="2332" width="0" style="66" hidden="1" customWidth="1"/>
    <col min="2333" max="2333" width="16.5546875" style="66" customWidth="1"/>
    <col min="2334" max="2334" width="9.5546875" style="66" bestFit="1" customWidth="1"/>
    <col min="2335" max="2335" width="10.44140625" style="66" bestFit="1" customWidth="1"/>
    <col min="2336" max="2336" width="9.5546875" style="66" bestFit="1" customWidth="1"/>
    <col min="2337" max="2337" width="10.44140625" style="66" bestFit="1" customWidth="1"/>
    <col min="2338" max="2338" width="12.109375" style="66" customWidth="1"/>
    <col min="2339" max="2339" width="9.109375" style="66"/>
    <col min="2340" max="2340" width="9.5546875" style="66" bestFit="1" customWidth="1"/>
    <col min="2341" max="2341" width="11.5546875" style="66" bestFit="1" customWidth="1"/>
    <col min="2342" max="2342" width="9.109375" style="66"/>
    <col min="2343" max="2343" width="11.5546875" style="66" bestFit="1" customWidth="1"/>
    <col min="2344" max="2344" width="0" style="66" hidden="1" customWidth="1"/>
    <col min="2345" max="2345" width="11.5546875" style="66" bestFit="1" customWidth="1"/>
    <col min="2346" max="2346" width="10.5546875" style="66" customWidth="1"/>
    <col min="2347" max="2347" width="13.109375" style="66" bestFit="1" customWidth="1"/>
    <col min="2348" max="2348" width="1.5546875" style="66" customWidth="1"/>
    <col min="2349" max="2349" width="11.5546875" style="66" customWidth="1"/>
    <col min="2350" max="2559" width="9.109375" style="66"/>
    <col min="2560" max="2560" width="19.5546875" style="66" customWidth="1"/>
    <col min="2561" max="2562" width="12.88671875" style="66" customWidth="1"/>
    <col min="2563" max="2563" width="12" style="66" bestFit="1" customWidth="1"/>
    <col min="2564" max="2564" width="7.88671875" style="66" bestFit="1" customWidth="1"/>
    <col min="2565" max="2565" width="9.5546875" style="66" bestFit="1" customWidth="1"/>
    <col min="2566" max="2566" width="15.6640625" style="66" bestFit="1" customWidth="1"/>
    <col min="2567" max="2567" width="10.5546875" style="66" bestFit="1" customWidth="1"/>
    <col min="2568" max="2568" width="18.6640625" style="66" customWidth="1"/>
    <col min="2569" max="2579" width="0" style="66" hidden="1" customWidth="1"/>
    <col min="2580" max="2580" width="14.109375" style="66" customWidth="1"/>
    <col min="2581" max="2581" width="15.6640625" style="66" customWidth="1"/>
    <col min="2582" max="2582" width="12.88671875" style="66" bestFit="1" customWidth="1"/>
    <col min="2583" max="2583" width="16" style="66" bestFit="1" customWidth="1"/>
    <col min="2584" max="2588" width="0" style="66" hidden="1" customWidth="1"/>
    <col min="2589" max="2589" width="16.5546875" style="66" customWidth="1"/>
    <col min="2590" max="2590" width="9.5546875" style="66" bestFit="1" customWidth="1"/>
    <col min="2591" max="2591" width="10.44140625" style="66" bestFit="1" customWidth="1"/>
    <col min="2592" max="2592" width="9.5546875" style="66" bestFit="1" customWidth="1"/>
    <col min="2593" max="2593" width="10.44140625" style="66" bestFit="1" customWidth="1"/>
    <col min="2594" max="2594" width="12.109375" style="66" customWidth="1"/>
    <col min="2595" max="2595" width="9.109375" style="66"/>
    <col min="2596" max="2596" width="9.5546875" style="66" bestFit="1" customWidth="1"/>
    <col min="2597" max="2597" width="11.5546875" style="66" bestFit="1" customWidth="1"/>
    <col min="2598" max="2598" width="9.109375" style="66"/>
    <col min="2599" max="2599" width="11.5546875" style="66" bestFit="1" customWidth="1"/>
    <col min="2600" max="2600" width="0" style="66" hidden="1" customWidth="1"/>
    <col min="2601" max="2601" width="11.5546875" style="66" bestFit="1" customWidth="1"/>
    <col min="2602" max="2602" width="10.5546875" style="66" customWidth="1"/>
    <col min="2603" max="2603" width="13.109375" style="66" bestFit="1" customWidth="1"/>
    <col min="2604" max="2604" width="1.5546875" style="66" customWidth="1"/>
    <col min="2605" max="2605" width="11.5546875" style="66" customWidth="1"/>
    <col min="2606" max="2815" width="9.109375" style="66"/>
    <col min="2816" max="2816" width="19.5546875" style="66" customWidth="1"/>
    <col min="2817" max="2818" width="12.88671875" style="66" customWidth="1"/>
    <col min="2819" max="2819" width="12" style="66" bestFit="1" customWidth="1"/>
    <col min="2820" max="2820" width="7.88671875" style="66" bestFit="1" customWidth="1"/>
    <col min="2821" max="2821" width="9.5546875" style="66" bestFit="1" customWidth="1"/>
    <col min="2822" max="2822" width="15.6640625" style="66" bestFit="1" customWidth="1"/>
    <col min="2823" max="2823" width="10.5546875" style="66" bestFit="1" customWidth="1"/>
    <col min="2824" max="2824" width="18.6640625" style="66" customWidth="1"/>
    <col min="2825" max="2835" width="0" style="66" hidden="1" customWidth="1"/>
    <col min="2836" max="2836" width="14.109375" style="66" customWidth="1"/>
    <col min="2837" max="2837" width="15.6640625" style="66" customWidth="1"/>
    <col min="2838" max="2838" width="12.88671875" style="66" bestFit="1" customWidth="1"/>
    <col min="2839" max="2839" width="16" style="66" bestFit="1" customWidth="1"/>
    <col min="2840" max="2844" width="0" style="66" hidden="1" customWidth="1"/>
    <col min="2845" max="2845" width="16.5546875" style="66" customWidth="1"/>
    <col min="2846" max="2846" width="9.5546875" style="66" bestFit="1" customWidth="1"/>
    <col min="2847" max="2847" width="10.44140625" style="66" bestFit="1" customWidth="1"/>
    <col min="2848" max="2848" width="9.5546875" style="66" bestFit="1" customWidth="1"/>
    <col min="2849" max="2849" width="10.44140625" style="66" bestFit="1" customWidth="1"/>
    <col min="2850" max="2850" width="12.109375" style="66" customWidth="1"/>
    <col min="2851" max="2851" width="9.109375" style="66"/>
    <col min="2852" max="2852" width="9.5546875" style="66" bestFit="1" customWidth="1"/>
    <col min="2853" max="2853" width="11.5546875" style="66" bestFit="1" customWidth="1"/>
    <col min="2854" max="2854" width="9.109375" style="66"/>
    <col min="2855" max="2855" width="11.5546875" style="66" bestFit="1" customWidth="1"/>
    <col min="2856" max="2856" width="0" style="66" hidden="1" customWidth="1"/>
    <col min="2857" max="2857" width="11.5546875" style="66" bestFit="1" customWidth="1"/>
    <col min="2858" max="2858" width="10.5546875" style="66" customWidth="1"/>
    <col min="2859" max="2859" width="13.109375" style="66" bestFit="1" customWidth="1"/>
    <col min="2860" max="2860" width="1.5546875" style="66" customWidth="1"/>
    <col min="2861" max="2861" width="11.5546875" style="66" customWidth="1"/>
    <col min="2862" max="3071" width="9.109375" style="66"/>
    <col min="3072" max="3072" width="19.5546875" style="66" customWidth="1"/>
    <col min="3073" max="3074" width="12.88671875" style="66" customWidth="1"/>
    <col min="3075" max="3075" width="12" style="66" bestFit="1" customWidth="1"/>
    <col min="3076" max="3076" width="7.88671875" style="66" bestFit="1" customWidth="1"/>
    <col min="3077" max="3077" width="9.5546875" style="66" bestFit="1" customWidth="1"/>
    <col min="3078" max="3078" width="15.6640625" style="66" bestFit="1" customWidth="1"/>
    <col min="3079" max="3079" width="10.5546875" style="66" bestFit="1" customWidth="1"/>
    <col min="3080" max="3080" width="18.6640625" style="66" customWidth="1"/>
    <col min="3081" max="3091" width="0" style="66" hidden="1" customWidth="1"/>
    <col min="3092" max="3092" width="14.109375" style="66" customWidth="1"/>
    <col min="3093" max="3093" width="15.6640625" style="66" customWidth="1"/>
    <col min="3094" max="3094" width="12.88671875" style="66" bestFit="1" customWidth="1"/>
    <col min="3095" max="3095" width="16" style="66" bestFit="1" customWidth="1"/>
    <col min="3096" max="3100" width="0" style="66" hidden="1" customWidth="1"/>
    <col min="3101" max="3101" width="16.5546875" style="66" customWidth="1"/>
    <col min="3102" max="3102" width="9.5546875" style="66" bestFit="1" customWidth="1"/>
    <col min="3103" max="3103" width="10.44140625" style="66" bestFit="1" customWidth="1"/>
    <col min="3104" max="3104" width="9.5546875" style="66" bestFit="1" customWidth="1"/>
    <col min="3105" max="3105" width="10.44140625" style="66" bestFit="1" customWidth="1"/>
    <col min="3106" max="3106" width="12.109375" style="66" customWidth="1"/>
    <col min="3107" max="3107" width="9.109375" style="66"/>
    <col min="3108" max="3108" width="9.5546875" style="66" bestFit="1" customWidth="1"/>
    <col min="3109" max="3109" width="11.5546875" style="66" bestFit="1" customWidth="1"/>
    <col min="3110" max="3110" width="9.109375" style="66"/>
    <col min="3111" max="3111" width="11.5546875" style="66" bestFit="1" customWidth="1"/>
    <col min="3112" max="3112" width="0" style="66" hidden="1" customWidth="1"/>
    <col min="3113" max="3113" width="11.5546875" style="66" bestFit="1" customWidth="1"/>
    <col min="3114" max="3114" width="10.5546875" style="66" customWidth="1"/>
    <col min="3115" max="3115" width="13.109375" style="66" bestFit="1" customWidth="1"/>
    <col min="3116" max="3116" width="1.5546875" style="66" customWidth="1"/>
    <col min="3117" max="3117" width="11.5546875" style="66" customWidth="1"/>
    <col min="3118" max="3327" width="9.109375" style="66"/>
    <col min="3328" max="3328" width="19.5546875" style="66" customWidth="1"/>
    <col min="3329" max="3330" width="12.88671875" style="66" customWidth="1"/>
    <col min="3331" max="3331" width="12" style="66" bestFit="1" customWidth="1"/>
    <col min="3332" max="3332" width="7.88671875" style="66" bestFit="1" customWidth="1"/>
    <col min="3333" max="3333" width="9.5546875" style="66" bestFit="1" customWidth="1"/>
    <col min="3334" max="3334" width="15.6640625" style="66" bestFit="1" customWidth="1"/>
    <col min="3335" max="3335" width="10.5546875" style="66" bestFit="1" customWidth="1"/>
    <col min="3336" max="3336" width="18.6640625" style="66" customWidth="1"/>
    <col min="3337" max="3347" width="0" style="66" hidden="1" customWidth="1"/>
    <col min="3348" max="3348" width="14.109375" style="66" customWidth="1"/>
    <col min="3349" max="3349" width="15.6640625" style="66" customWidth="1"/>
    <col min="3350" max="3350" width="12.88671875" style="66" bestFit="1" customWidth="1"/>
    <col min="3351" max="3351" width="16" style="66" bestFit="1" customWidth="1"/>
    <col min="3352" max="3356" width="0" style="66" hidden="1" customWidth="1"/>
    <col min="3357" max="3357" width="16.5546875" style="66" customWidth="1"/>
    <col min="3358" max="3358" width="9.5546875" style="66" bestFit="1" customWidth="1"/>
    <col min="3359" max="3359" width="10.44140625" style="66" bestFit="1" customWidth="1"/>
    <col min="3360" max="3360" width="9.5546875" style="66" bestFit="1" customWidth="1"/>
    <col min="3361" max="3361" width="10.44140625" style="66" bestFit="1" customWidth="1"/>
    <col min="3362" max="3362" width="12.109375" style="66" customWidth="1"/>
    <col min="3363" max="3363" width="9.109375" style="66"/>
    <col min="3364" max="3364" width="9.5546875" style="66" bestFit="1" customWidth="1"/>
    <col min="3365" max="3365" width="11.5546875" style="66" bestFit="1" customWidth="1"/>
    <col min="3366" max="3366" width="9.109375" style="66"/>
    <col min="3367" max="3367" width="11.5546875" style="66" bestFit="1" customWidth="1"/>
    <col min="3368" max="3368" width="0" style="66" hidden="1" customWidth="1"/>
    <col min="3369" max="3369" width="11.5546875" style="66" bestFit="1" customWidth="1"/>
    <col min="3370" max="3370" width="10.5546875" style="66" customWidth="1"/>
    <col min="3371" max="3371" width="13.109375" style="66" bestFit="1" customWidth="1"/>
    <col min="3372" max="3372" width="1.5546875" style="66" customWidth="1"/>
    <col min="3373" max="3373" width="11.5546875" style="66" customWidth="1"/>
    <col min="3374" max="3583" width="9.109375" style="66"/>
    <col min="3584" max="3584" width="19.5546875" style="66" customWidth="1"/>
    <col min="3585" max="3586" width="12.88671875" style="66" customWidth="1"/>
    <col min="3587" max="3587" width="12" style="66" bestFit="1" customWidth="1"/>
    <col min="3588" max="3588" width="7.88671875" style="66" bestFit="1" customWidth="1"/>
    <col min="3589" max="3589" width="9.5546875" style="66" bestFit="1" customWidth="1"/>
    <col min="3590" max="3590" width="15.6640625" style="66" bestFit="1" customWidth="1"/>
    <col min="3591" max="3591" width="10.5546875" style="66" bestFit="1" customWidth="1"/>
    <col min="3592" max="3592" width="18.6640625" style="66" customWidth="1"/>
    <col min="3593" max="3603" width="0" style="66" hidden="1" customWidth="1"/>
    <col min="3604" max="3604" width="14.109375" style="66" customWidth="1"/>
    <col min="3605" max="3605" width="15.6640625" style="66" customWidth="1"/>
    <col min="3606" max="3606" width="12.88671875" style="66" bestFit="1" customWidth="1"/>
    <col min="3607" max="3607" width="16" style="66" bestFit="1" customWidth="1"/>
    <col min="3608" max="3612" width="0" style="66" hidden="1" customWidth="1"/>
    <col min="3613" max="3613" width="16.5546875" style="66" customWidth="1"/>
    <col min="3614" max="3614" width="9.5546875" style="66" bestFit="1" customWidth="1"/>
    <col min="3615" max="3615" width="10.44140625" style="66" bestFit="1" customWidth="1"/>
    <col min="3616" max="3616" width="9.5546875" style="66" bestFit="1" customWidth="1"/>
    <col min="3617" max="3617" width="10.44140625" style="66" bestFit="1" customWidth="1"/>
    <col min="3618" max="3618" width="12.109375" style="66" customWidth="1"/>
    <col min="3619" max="3619" width="9.109375" style="66"/>
    <col min="3620" max="3620" width="9.5546875" style="66" bestFit="1" customWidth="1"/>
    <col min="3621" max="3621" width="11.5546875" style="66" bestFit="1" customWidth="1"/>
    <col min="3622" max="3622" width="9.109375" style="66"/>
    <col min="3623" max="3623" width="11.5546875" style="66" bestFit="1" customWidth="1"/>
    <col min="3624" max="3624" width="0" style="66" hidden="1" customWidth="1"/>
    <col min="3625" max="3625" width="11.5546875" style="66" bestFit="1" customWidth="1"/>
    <col min="3626" max="3626" width="10.5546875" style="66" customWidth="1"/>
    <col min="3627" max="3627" width="13.109375" style="66" bestFit="1" customWidth="1"/>
    <col min="3628" max="3628" width="1.5546875" style="66" customWidth="1"/>
    <col min="3629" max="3629" width="11.5546875" style="66" customWidth="1"/>
    <col min="3630" max="3839" width="9.109375" style="66"/>
    <col min="3840" max="3840" width="19.5546875" style="66" customWidth="1"/>
    <col min="3841" max="3842" width="12.88671875" style="66" customWidth="1"/>
    <col min="3843" max="3843" width="12" style="66" bestFit="1" customWidth="1"/>
    <col min="3844" max="3844" width="7.88671875" style="66" bestFit="1" customWidth="1"/>
    <col min="3845" max="3845" width="9.5546875" style="66" bestFit="1" customWidth="1"/>
    <col min="3846" max="3846" width="15.6640625" style="66" bestFit="1" customWidth="1"/>
    <col min="3847" max="3847" width="10.5546875" style="66" bestFit="1" customWidth="1"/>
    <col min="3848" max="3848" width="18.6640625" style="66" customWidth="1"/>
    <col min="3849" max="3859" width="0" style="66" hidden="1" customWidth="1"/>
    <col min="3860" max="3860" width="14.109375" style="66" customWidth="1"/>
    <col min="3861" max="3861" width="15.6640625" style="66" customWidth="1"/>
    <col min="3862" max="3862" width="12.88671875" style="66" bestFit="1" customWidth="1"/>
    <col min="3863" max="3863" width="16" style="66" bestFit="1" customWidth="1"/>
    <col min="3864" max="3868" width="0" style="66" hidden="1" customWidth="1"/>
    <col min="3869" max="3869" width="16.5546875" style="66" customWidth="1"/>
    <col min="3870" max="3870" width="9.5546875" style="66" bestFit="1" customWidth="1"/>
    <col min="3871" max="3871" width="10.44140625" style="66" bestFit="1" customWidth="1"/>
    <col min="3872" max="3872" width="9.5546875" style="66" bestFit="1" customWidth="1"/>
    <col min="3873" max="3873" width="10.44140625" style="66" bestFit="1" customWidth="1"/>
    <col min="3874" max="3874" width="12.109375" style="66" customWidth="1"/>
    <col min="3875" max="3875" width="9.109375" style="66"/>
    <col min="3876" max="3876" width="9.5546875" style="66" bestFit="1" customWidth="1"/>
    <col min="3877" max="3877" width="11.5546875" style="66" bestFit="1" customWidth="1"/>
    <col min="3878" max="3878" width="9.109375" style="66"/>
    <col min="3879" max="3879" width="11.5546875" style="66" bestFit="1" customWidth="1"/>
    <col min="3880" max="3880" width="0" style="66" hidden="1" customWidth="1"/>
    <col min="3881" max="3881" width="11.5546875" style="66" bestFit="1" customWidth="1"/>
    <col min="3882" max="3882" width="10.5546875" style="66" customWidth="1"/>
    <col min="3883" max="3883" width="13.109375" style="66" bestFit="1" customWidth="1"/>
    <col min="3884" max="3884" width="1.5546875" style="66" customWidth="1"/>
    <col min="3885" max="3885" width="11.5546875" style="66" customWidth="1"/>
    <col min="3886" max="4095" width="9.109375" style="66"/>
    <col min="4096" max="4096" width="19.5546875" style="66" customWidth="1"/>
    <col min="4097" max="4098" width="12.88671875" style="66" customWidth="1"/>
    <col min="4099" max="4099" width="12" style="66" bestFit="1" customWidth="1"/>
    <col min="4100" max="4100" width="7.88671875" style="66" bestFit="1" customWidth="1"/>
    <col min="4101" max="4101" width="9.5546875" style="66" bestFit="1" customWidth="1"/>
    <col min="4102" max="4102" width="15.6640625" style="66" bestFit="1" customWidth="1"/>
    <col min="4103" max="4103" width="10.5546875" style="66" bestFit="1" customWidth="1"/>
    <col min="4104" max="4104" width="18.6640625" style="66" customWidth="1"/>
    <col min="4105" max="4115" width="0" style="66" hidden="1" customWidth="1"/>
    <col min="4116" max="4116" width="14.109375" style="66" customWidth="1"/>
    <col min="4117" max="4117" width="15.6640625" style="66" customWidth="1"/>
    <col min="4118" max="4118" width="12.88671875" style="66" bestFit="1" customWidth="1"/>
    <col min="4119" max="4119" width="16" style="66" bestFit="1" customWidth="1"/>
    <col min="4120" max="4124" width="0" style="66" hidden="1" customWidth="1"/>
    <col min="4125" max="4125" width="16.5546875" style="66" customWidth="1"/>
    <col min="4126" max="4126" width="9.5546875" style="66" bestFit="1" customWidth="1"/>
    <col min="4127" max="4127" width="10.44140625" style="66" bestFit="1" customWidth="1"/>
    <col min="4128" max="4128" width="9.5546875" style="66" bestFit="1" customWidth="1"/>
    <col min="4129" max="4129" width="10.44140625" style="66" bestFit="1" customWidth="1"/>
    <col min="4130" max="4130" width="12.109375" style="66" customWidth="1"/>
    <col min="4131" max="4131" width="9.109375" style="66"/>
    <col min="4132" max="4132" width="9.5546875" style="66" bestFit="1" customWidth="1"/>
    <col min="4133" max="4133" width="11.5546875" style="66" bestFit="1" customWidth="1"/>
    <col min="4134" max="4134" width="9.109375" style="66"/>
    <col min="4135" max="4135" width="11.5546875" style="66" bestFit="1" customWidth="1"/>
    <col min="4136" max="4136" width="0" style="66" hidden="1" customWidth="1"/>
    <col min="4137" max="4137" width="11.5546875" style="66" bestFit="1" customWidth="1"/>
    <col min="4138" max="4138" width="10.5546875" style="66" customWidth="1"/>
    <col min="4139" max="4139" width="13.109375" style="66" bestFit="1" customWidth="1"/>
    <col min="4140" max="4140" width="1.5546875" style="66" customWidth="1"/>
    <col min="4141" max="4141" width="11.5546875" style="66" customWidth="1"/>
    <col min="4142" max="4351" width="9.109375" style="66"/>
    <col min="4352" max="4352" width="19.5546875" style="66" customWidth="1"/>
    <col min="4353" max="4354" width="12.88671875" style="66" customWidth="1"/>
    <col min="4355" max="4355" width="12" style="66" bestFit="1" customWidth="1"/>
    <col min="4356" max="4356" width="7.88671875" style="66" bestFit="1" customWidth="1"/>
    <col min="4357" max="4357" width="9.5546875" style="66" bestFit="1" customWidth="1"/>
    <col min="4358" max="4358" width="15.6640625" style="66" bestFit="1" customWidth="1"/>
    <col min="4359" max="4359" width="10.5546875" style="66" bestFit="1" customWidth="1"/>
    <col min="4360" max="4360" width="18.6640625" style="66" customWidth="1"/>
    <col min="4361" max="4371" width="0" style="66" hidden="1" customWidth="1"/>
    <col min="4372" max="4372" width="14.109375" style="66" customWidth="1"/>
    <col min="4373" max="4373" width="15.6640625" style="66" customWidth="1"/>
    <col min="4374" max="4374" width="12.88671875" style="66" bestFit="1" customWidth="1"/>
    <col min="4375" max="4375" width="16" style="66" bestFit="1" customWidth="1"/>
    <col min="4376" max="4380" width="0" style="66" hidden="1" customWidth="1"/>
    <col min="4381" max="4381" width="16.5546875" style="66" customWidth="1"/>
    <col min="4382" max="4382" width="9.5546875" style="66" bestFit="1" customWidth="1"/>
    <col min="4383" max="4383" width="10.44140625" style="66" bestFit="1" customWidth="1"/>
    <col min="4384" max="4384" width="9.5546875" style="66" bestFit="1" customWidth="1"/>
    <col min="4385" max="4385" width="10.44140625" style="66" bestFit="1" customWidth="1"/>
    <col min="4386" max="4386" width="12.109375" style="66" customWidth="1"/>
    <col min="4387" max="4387" width="9.109375" style="66"/>
    <col min="4388" max="4388" width="9.5546875" style="66" bestFit="1" customWidth="1"/>
    <col min="4389" max="4389" width="11.5546875" style="66" bestFit="1" customWidth="1"/>
    <col min="4390" max="4390" width="9.109375" style="66"/>
    <col min="4391" max="4391" width="11.5546875" style="66" bestFit="1" customWidth="1"/>
    <col min="4392" max="4392" width="0" style="66" hidden="1" customWidth="1"/>
    <col min="4393" max="4393" width="11.5546875" style="66" bestFit="1" customWidth="1"/>
    <col min="4394" max="4394" width="10.5546875" style="66" customWidth="1"/>
    <col min="4395" max="4395" width="13.109375" style="66" bestFit="1" customWidth="1"/>
    <col min="4396" max="4396" width="1.5546875" style="66" customWidth="1"/>
    <col min="4397" max="4397" width="11.5546875" style="66" customWidth="1"/>
    <col min="4398" max="4607" width="9.109375" style="66"/>
    <col min="4608" max="4608" width="19.5546875" style="66" customWidth="1"/>
    <col min="4609" max="4610" width="12.88671875" style="66" customWidth="1"/>
    <col min="4611" max="4611" width="12" style="66" bestFit="1" customWidth="1"/>
    <col min="4612" max="4612" width="7.88671875" style="66" bestFit="1" customWidth="1"/>
    <col min="4613" max="4613" width="9.5546875" style="66" bestFit="1" customWidth="1"/>
    <col min="4614" max="4614" width="15.6640625" style="66" bestFit="1" customWidth="1"/>
    <col min="4615" max="4615" width="10.5546875" style="66" bestFit="1" customWidth="1"/>
    <col min="4616" max="4616" width="18.6640625" style="66" customWidth="1"/>
    <col min="4617" max="4627" width="0" style="66" hidden="1" customWidth="1"/>
    <col min="4628" max="4628" width="14.109375" style="66" customWidth="1"/>
    <col min="4629" max="4629" width="15.6640625" style="66" customWidth="1"/>
    <col min="4630" max="4630" width="12.88671875" style="66" bestFit="1" customWidth="1"/>
    <col min="4631" max="4631" width="16" style="66" bestFit="1" customWidth="1"/>
    <col min="4632" max="4636" width="0" style="66" hidden="1" customWidth="1"/>
    <col min="4637" max="4637" width="16.5546875" style="66" customWidth="1"/>
    <col min="4638" max="4638" width="9.5546875" style="66" bestFit="1" customWidth="1"/>
    <col min="4639" max="4639" width="10.44140625" style="66" bestFit="1" customWidth="1"/>
    <col min="4640" max="4640" width="9.5546875" style="66" bestFit="1" customWidth="1"/>
    <col min="4641" max="4641" width="10.44140625" style="66" bestFit="1" customWidth="1"/>
    <col min="4642" max="4642" width="12.109375" style="66" customWidth="1"/>
    <col min="4643" max="4643" width="9.109375" style="66"/>
    <col min="4644" max="4644" width="9.5546875" style="66" bestFit="1" customWidth="1"/>
    <col min="4645" max="4645" width="11.5546875" style="66" bestFit="1" customWidth="1"/>
    <col min="4646" max="4646" width="9.109375" style="66"/>
    <col min="4647" max="4647" width="11.5546875" style="66" bestFit="1" customWidth="1"/>
    <col min="4648" max="4648" width="0" style="66" hidden="1" customWidth="1"/>
    <col min="4649" max="4649" width="11.5546875" style="66" bestFit="1" customWidth="1"/>
    <col min="4650" max="4650" width="10.5546875" style="66" customWidth="1"/>
    <col min="4651" max="4651" width="13.109375" style="66" bestFit="1" customWidth="1"/>
    <col min="4652" max="4652" width="1.5546875" style="66" customWidth="1"/>
    <col min="4653" max="4653" width="11.5546875" style="66" customWidth="1"/>
    <col min="4654" max="4863" width="9.109375" style="66"/>
    <col min="4864" max="4864" width="19.5546875" style="66" customWidth="1"/>
    <col min="4865" max="4866" width="12.88671875" style="66" customWidth="1"/>
    <col min="4867" max="4867" width="12" style="66" bestFit="1" customWidth="1"/>
    <col min="4868" max="4868" width="7.88671875" style="66" bestFit="1" customWidth="1"/>
    <col min="4869" max="4869" width="9.5546875" style="66" bestFit="1" customWidth="1"/>
    <col min="4870" max="4870" width="15.6640625" style="66" bestFit="1" customWidth="1"/>
    <col min="4871" max="4871" width="10.5546875" style="66" bestFit="1" customWidth="1"/>
    <col min="4872" max="4872" width="18.6640625" style="66" customWidth="1"/>
    <col min="4873" max="4883" width="0" style="66" hidden="1" customWidth="1"/>
    <col min="4884" max="4884" width="14.109375" style="66" customWidth="1"/>
    <col min="4885" max="4885" width="15.6640625" style="66" customWidth="1"/>
    <col min="4886" max="4886" width="12.88671875" style="66" bestFit="1" customWidth="1"/>
    <col min="4887" max="4887" width="16" style="66" bestFit="1" customWidth="1"/>
    <col min="4888" max="4892" width="0" style="66" hidden="1" customWidth="1"/>
    <col min="4893" max="4893" width="16.5546875" style="66" customWidth="1"/>
    <col min="4894" max="4894" width="9.5546875" style="66" bestFit="1" customWidth="1"/>
    <col min="4895" max="4895" width="10.44140625" style="66" bestFit="1" customWidth="1"/>
    <col min="4896" max="4896" width="9.5546875" style="66" bestFit="1" customWidth="1"/>
    <col min="4897" max="4897" width="10.44140625" style="66" bestFit="1" customWidth="1"/>
    <col min="4898" max="4898" width="12.109375" style="66" customWidth="1"/>
    <col min="4899" max="4899" width="9.109375" style="66"/>
    <col min="4900" max="4900" width="9.5546875" style="66" bestFit="1" customWidth="1"/>
    <col min="4901" max="4901" width="11.5546875" style="66" bestFit="1" customWidth="1"/>
    <col min="4902" max="4902" width="9.109375" style="66"/>
    <col min="4903" max="4903" width="11.5546875" style="66" bestFit="1" customWidth="1"/>
    <col min="4904" max="4904" width="0" style="66" hidden="1" customWidth="1"/>
    <col min="4905" max="4905" width="11.5546875" style="66" bestFit="1" customWidth="1"/>
    <col min="4906" max="4906" width="10.5546875" style="66" customWidth="1"/>
    <col min="4907" max="4907" width="13.109375" style="66" bestFit="1" customWidth="1"/>
    <col min="4908" max="4908" width="1.5546875" style="66" customWidth="1"/>
    <col min="4909" max="4909" width="11.5546875" style="66" customWidth="1"/>
    <col min="4910" max="5119" width="9.109375" style="66"/>
    <col min="5120" max="5120" width="19.5546875" style="66" customWidth="1"/>
    <col min="5121" max="5122" width="12.88671875" style="66" customWidth="1"/>
    <col min="5123" max="5123" width="12" style="66" bestFit="1" customWidth="1"/>
    <col min="5124" max="5124" width="7.88671875" style="66" bestFit="1" customWidth="1"/>
    <col min="5125" max="5125" width="9.5546875" style="66" bestFit="1" customWidth="1"/>
    <col min="5126" max="5126" width="15.6640625" style="66" bestFit="1" customWidth="1"/>
    <col min="5127" max="5127" width="10.5546875" style="66" bestFit="1" customWidth="1"/>
    <col min="5128" max="5128" width="18.6640625" style="66" customWidth="1"/>
    <col min="5129" max="5139" width="0" style="66" hidden="1" customWidth="1"/>
    <col min="5140" max="5140" width="14.109375" style="66" customWidth="1"/>
    <col min="5141" max="5141" width="15.6640625" style="66" customWidth="1"/>
    <col min="5142" max="5142" width="12.88671875" style="66" bestFit="1" customWidth="1"/>
    <col min="5143" max="5143" width="16" style="66" bestFit="1" customWidth="1"/>
    <col min="5144" max="5148" width="0" style="66" hidden="1" customWidth="1"/>
    <col min="5149" max="5149" width="16.5546875" style="66" customWidth="1"/>
    <col min="5150" max="5150" width="9.5546875" style="66" bestFit="1" customWidth="1"/>
    <col min="5151" max="5151" width="10.44140625" style="66" bestFit="1" customWidth="1"/>
    <col min="5152" max="5152" width="9.5546875" style="66" bestFit="1" customWidth="1"/>
    <col min="5153" max="5153" width="10.44140625" style="66" bestFit="1" customWidth="1"/>
    <col min="5154" max="5154" width="12.109375" style="66" customWidth="1"/>
    <col min="5155" max="5155" width="9.109375" style="66"/>
    <col min="5156" max="5156" width="9.5546875" style="66" bestFit="1" customWidth="1"/>
    <col min="5157" max="5157" width="11.5546875" style="66" bestFit="1" customWidth="1"/>
    <col min="5158" max="5158" width="9.109375" style="66"/>
    <col min="5159" max="5159" width="11.5546875" style="66" bestFit="1" customWidth="1"/>
    <col min="5160" max="5160" width="0" style="66" hidden="1" customWidth="1"/>
    <col min="5161" max="5161" width="11.5546875" style="66" bestFit="1" customWidth="1"/>
    <col min="5162" max="5162" width="10.5546875" style="66" customWidth="1"/>
    <col min="5163" max="5163" width="13.109375" style="66" bestFit="1" customWidth="1"/>
    <col min="5164" max="5164" width="1.5546875" style="66" customWidth="1"/>
    <col min="5165" max="5165" width="11.5546875" style="66" customWidth="1"/>
    <col min="5166" max="5375" width="9.109375" style="66"/>
    <col min="5376" max="5376" width="19.5546875" style="66" customWidth="1"/>
    <col min="5377" max="5378" width="12.88671875" style="66" customWidth="1"/>
    <col min="5379" max="5379" width="12" style="66" bestFit="1" customWidth="1"/>
    <col min="5380" max="5380" width="7.88671875" style="66" bestFit="1" customWidth="1"/>
    <col min="5381" max="5381" width="9.5546875" style="66" bestFit="1" customWidth="1"/>
    <col min="5382" max="5382" width="15.6640625" style="66" bestFit="1" customWidth="1"/>
    <col min="5383" max="5383" width="10.5546875" style="66" bestFit="1" customWidth="1"/>
    <col min="5384" max="5384" width="18.6640625" style="66" customWidth="1"/>
    <col min="5385" max="5395" width="0" style="66" hidden="1" customWidth="1"/>
    <col min="5396" max="5396" width="14.109375" style="66" customWidth="1"/>
    <col min="5397" max="5397" width="15.6640625" style="66" customWidth="1"/>
    <col min="5398" max="5398" width="12.88671875" style="66" bestFit="1" customWidth="1"/>
    <col min="5399" max="5399" width="16" style="66" bestFit="1" customWidth="1"/>
    <col min="5400" max="5404" width="0" style="66" hidden="1" customWidth="1"/>
    <col min="5405" max="5405" width="16.5546875" style="66" customWidth="1"/>
    <col min="5406" max="5406" width="9.5546875" style="66" bestFit="1" customWidth="1"/>
    <col min="5407" max="5407" width="10.44140625" style="66" bestFit="1" customWidth="1"/>
    <col min="5408" max="5408" width="9.5546875" style="66" bestFit="1" customWidth="1"/>
    <col min="5409" max="5409" width="10.44140625" style="66" bestFit="1" customWidth="1"/>
    <col min="5410" max="5410" width="12.109375" style="66" customWidth="1"/>
    <col min="5411" max="5411" width="9.109375" style="66"/>
    <col min="5412" max="5412" width="9.5546875" style="66" bestFit="1" customWidth="1"/>
    <col min="5413" max="5413" width="11.5546875" style="66" bestFit="1" customWidth="1"/>
    <col min="5414" max="5414" width="9.109375" style="66"/>
    <col min="5415" max="5415" width="11.5546875" style="66" bestFit="1" customWidth="1"/>
    <col min="5416" max="5416" width="0" style="66" hidden="1" customWidth="1"/>
    <col min="5417" max="5417" width="11.5546875" style="66" bestFit="1" customWidth="1"/>
    <col min="5418" max="5418" width="10.5546875" style="66" customWidth="1"/>
    <col min="5419" max="5419" width="13.109375" style="66" bestFit="1" customWidth="1"/>
    <col min="5420" max="5420" width="1.5546875" style="66" customWidth="1"/>
    <col min="5421" max="5421" width="11.5546875" style="66" customWidth="1"/>
    <col min="5422" max="5631" width="9.109375" style="66"/>
    <col min="5632" max="5632" width="19.5546875" style="66" customWidth="1"/>
    <col min="5633" max="5634" width="12.88671875" style="66" customWidth="1"/>
    <col min="5635" max="5635" width="12" style="66" bestFit="1" customWidth="1"/>
    <col min="5636" max="5636" width="7.88671875" style="66" bestFit="1" customWidth="1"/>
    <col min="5637" max="5637" width="9.5546875" style="66" bestFit="1" customWidth="1"/>
    <col min="5638" max="5638" width="15.6640625" style="66" bestFit="1" customWidth="1"/>
    <col min="5639" max="5639" width="10.5546875" style="66" bestFit="1" customWidth="1"/>
    <col min="5640" max="5640" width="18.6640625" style="66" customWidth="1"/>
    <col min="5641" max="5651" width="0" style="66" hidden="1" customWidth="1"/>
    <col min="5652" max="5652" width="14.109375" style="66" customWidth="1"/>
    <col min="5653" max="5653" width="15.6640625" style="66" customWidth="1"/>
    <col min="5654" max="5654" width="12.88671875" style="66" bestFit="1" customWidth="1"/>
    <col min="5655" max="5655" width="16" style="66" bestFit="1" customWidth="1"/>
    <col min="5656" max="5660" width="0" style="66" hidden="1" customWidth="1"/>
    <col min="5661" max="5661" width="16.5546875" style="66" customWidth="1"/>
    <col min="5662" max="5662" width="9.5546875" style="66" bestFit="1" customWidth="1"/>
    <col min="5663" max="5663" width="10.44140625" style="66" bestFit="1" customWidth="1"/>
    <col min="5664" max="5664" width="9.5546875" style="66" bestFit="1" customWidth="1"/>
    <col min="5665" max="5665" width="10.44140625" style="66" bestFit="1" customWidth="1"/>
    <col min="5666" max="5666" width="12.109375" style="66" customWidth="1"/>
    <col min="5667" max="5667" width="9.109375" style="66"/>
    <col min="5668" max="5668" width="9.5546875" style="66" bestFit="1" customWidth="1"/>
    <col min="5669" max="5669" width="11.5546875" style="66" bestFit="1" customWidth="1"/>
    <col min="5670" max="5670" width="9.109375" style="66"/>
    <col min="5671" max="5671" width="11.5546875" style="66" bestFit="1" customWidth="1"/>
    <col min="5672" max="5672" width="0" style="66" hidden="1" customWidth="1"/>
    <col min="5673" max="5673" width="11.5546875" style="66" bestFit="1" customWidth="1"/>
    <col min="5674" max="5674" width="10.5546875" style="66" customWidth="1"/>
    <col min="5675" max="5675" width="13.109375" style="66" bestFit="1" customWidth="1"/>
    <col min="5676" max="5676" width="1.5546875" style="66" customWidth="1"/>
    <col min="5677" max="5677" width="11.5546875" style="66" customWidth="1"/>
    <col min="5678" max="5887" width="9.109375" style="66"/>
    <col min="5888" max="5888" width="19.5546875" style="66" customWidth="1"/>
    <col min="5889" max="5890" width="12.88671875" style="66" customWidth="1"/>
    <col min="5891" max="5891" width="12" style="66" bestFit="1" customWidth="1"/>
    <col min="5892" max="5892" width="7.88671875" style="66" bestFit="1" customWidth="1"/>
    <col min="5893" max="5893" width="9.5546875" style="66" bestFit="1" customWidth="1"/>
    <col min="5894" max="5894" width="15.6640625" style="66" bestFit="1" customWidth="1"/>
    <col min="5895" max="5895" width="10.5546875" style="66" bestFit="1" customWidth="1"/>
    <col min="5896" max="5896" width="18.6640625" style="66" customWidth="1"/>
    <col min="5897" max="5907" width="0" style="66" hidden="1" customWidth="1"/>
    <col min="5908" max="5908" width="14.109375" style="66" customWidth="1"/>
    <col min="5909" max="5909" width="15.6640625" style="66" customWidth="1"/>
    <col min="5910" max="5910" width="12.88671875" style="66" bestFit="1" customWidth="1"/>
    <col min="5911" max="5911" width="16" style="66" bestFit="1" customWidth="1"/>
    <col min="5912" max="5916" width="0" style="66" hidden="1" customWidth="1"/>
    <col min="5917" max="5917" width="16.5546875" style="66" customWidth="1"/>
    <col min="5918" max="5918" width="9.5546875" style="66" bestFit="1" customWidth="1"/>
    <col min="5919" max="5919" width="10.44140625" style="66" bestFit="1" customWidth="1"/>
    <col min="5920" max="5920" width="9.5546875" style="66" bestFit="1" customWidth="1"/>
    <col min="5921" max="5921" width="10.44140625" style="66" bestFit="1" customWidth="1"/>
    <col min="5922" max="5922" width="12.109375" style="66" customWidth="1"/>
    <col min="5923" max="5923" width="9.109375" style="66"/>
    <col min="5924" max="5924" width="9.5546875" style="66" bestFit="1" customWidth="1"/>
    <col min="5925" max="5925" width="11.5546875" style="66" bestFit="1" customWidth="1"/>
    <col min="5926" max="5926" width="9.109375" style="66"/>
    <col min="5927" max="5927" width="11.5546875" style="66" bestFit="1" customWidth="1"/>
    <col min="5928" max="5928" width="0" style="66" hidden="1" customWidth="1"/>
    <col min="5929" max="5929" width="11.5546875" style="66" bestFit="1" customWidth="1"/>
    <col min="5930" max="5930" width="10.5546875" style="66" customWidth="1"/>
    <col min="5931" max="5931" width="13.109375" style="66" bestFit="1" customWidth="1"/>
    <col min="5932" max="5932" width="1.5546875" style="66" customWidth="1"/>
    <col min="5933" max="5933" width="11.5546875" style="66" customWidth="1"/>
    <col min="5934" max="6143" width="9.109375" style="66"/>
    <col min="6144" max="6144" width="19.5546875" style="66" customWidth="1"/>
    <col min="6145" max="6146" width="12.88671875" style="66" customWidth="1"/>
    <col min="6147" max="6147" width="12" style="66" bestFit="1" customWidth="1"/>
    <col min="6148" max="6148" width="7.88671875" style="66" bestFit="1" customWidth="1"/>
    <col min="6149" max="6149" width="9.5546875" style="66" bestFit="1" customWidth="1"/>
    <col min="6150" max="6150" width="15.6640625" style="66" bestFit="1" customWidth="1"/>
    <col min="6151" max="6151" width="10.5546875" style="66" bestFit="1" customWidth="1"/>
    <col min="6152" max="6152" width="18.6640625" style="66" customWidth="1"/>
    <col min="6153" max="6163" width="0" style="66" hidden="1" customWidth="1"/>
    <col min="6164" max="6164" width="14.109375" style="66" customWidth="1"/>
    <col min="6165" max="6165" width="15.6640625" style="66" customWidth="1"/>
    <col min="6166" max="6166" width="12.88671875" style="66" bestFit="1" customWidth="1"/>
    <col min="6167" max="6167" width="16" style="66" bestFit="1" customWidth="1"/>
    <col min="6168" max="6172" width="0" style="66" hidden="1" customWidth="1"/>
    <col min="6173" max="6173" width="16.5546875" style="66" customWidth="1"/>
    <col min="6174" max="6174" width="9.5546875" style="66" bestFit="1" customWidth="1"/>
    <col min="6175" max="6175" width="10.44140625" style="66" bestFit="1" customWidth="1"/>
    <col min="6176" max="6176" width="9.5546875" style="66" bestFit="1" customWidth="1"/>
    <col min="6177" max="6177" width="10.44140625" style="66" bestFit="1" customWidth="1"/>
    <col min="6178" max="6178" width="12.109375" style="66" customWidth="1"/>
    <col min="6179" max="6179" width="9.109375" style="66"/>
    <col min="6180" max="6180" width="9.5546875" style="66" bestFit="1" customWidth="1"/>
    <col min="6181" max="6181" width="11.5546875" style="66" bestFit="1" customWidth="1"/>
    <col min="6182" max="6182" width="9.109375" style="66"/>
    <col min="6183" max="6183" width="11.5546875" style="66" bestFit="1" customWidth="1"/>
    <col min="6184" max="6184" width="0" style="66" hidden="1" customWidth="1"/>
    <col min="6185" max="6185" width="11.5546875" style="66" bestFit="1" customWidth="1"/>
    <col min="6186" max="6186" width="10.5546875" style="66" customWidth="1"/>
    <col min="6187" max="6187" width="13.109375" style="66" bestFit="1" customWidth="1"/>
    <col min="6188" max="6188" width="1.5546875" style="66" customWidth="1"/>
    <col min="6189" max="6189" width="11.5546875" style="66" customWidth="1"/>
    <col min="6190" max="6399" width="9.109375" style="66"/>
    <col min="6400" max="6400" width="19.5546875" style="66" customWidth="1"/>
    <col min="6401" max="6402" width="12.88671875" style="66" customWidth="1"/>
    <col min="6403" max="6403" width="12" style="66" bestFit="1" customWidth="1"/>
    <col min="6404" max="6404" width="7.88671875" style="66" bestFit="1" customWidth="1"/>
    <col min="6405" max="6405" width="9.5546875" style="66" bestFit="1" customWidth="1"/>
    <col min="6406" max="6406" width="15.6640625" style="66" bestFit="1" customWidth="1"/>
    <col min="6407" max="6407" width="10.5546875" style="66" bestFit="1" customWidth="1"/>
    <col min="6408" max="6408" width="18.6640625" style="66" customWidth="1"/>
    <col min="6409" max="6419" width="0" style="66" hidden="1" customWidth="1"/>
    <col min="6420" max="6420" width="14.109375" style="66" customWidth="1"/>
    <col min="6421" max="6421" width="15.6640625" style="66" customWidth="1"/>
    <col min="6422" max="6422" width="12.88671875" style="66" bestFit="1" customWidth="1"/>
    <col min="6423" max="6423" width="16" style="66" bestFit="1" customWidth="1"/>
    <col min="6424" max="6428" width="0" style="66" hidden="1" customWidth="1"/>
    <col min="6429" max="6429" width="16.5546875" style="66" customWidth="1"/>
    <col min="6430" max="6430" width="9.5546875" style="66" bestFit="1" customWidth="1"/>
    <col min="6431" max="6431" width="10.44140625" style="66" bestFit="1" customWidth="1"/>
    <col min="6432" max="6432" width="9.5546875" style="66" bestFit="1" customWidth="1"/>
    <col min="6433" max="6433" width="10.44140625" style="66" bestFit="1" customWidth="1"/>
    <col min="6434" max="6434" width="12.109375" style="66" customWidth="1"/>
    <col min="6435" max="6435" width="9.109375" style="66"/>
    <col min="6436" max="6436" width="9.5546875" style="66" bestFit="1" customWidth="1"/>
    <col min="6437" max="6437" width="11.5546875" style="66" bestFit="1" customWidth="1"/>
    <col min="6438" max="6438" width="9.109375" style="66"/>
    <col min="6439" max="6439" width="11.5546875" style="66" bestFit="1" customWidth="1"/>
    <col min="6440" max="6440" width="0" style="66" hidden="1" customWidth="1"/>
    <col min="6441" max="6441" width="11.5546875" style="66" bestFit="1" customWidth="1"/>
    <col min="6442" max="6442" width="10.5546875" style="66" customWidth="1"/>
    <col min="6443" max="6443" width="13.109375" style="66" bestFit="1" customWidth="1"/>
    <col min="6444" max="6444" width="1.5546875" style="66" customWidth="1"/>
    <col min="6445" max="6445" width="11.5546875" style="66" customWidth="1"/>
    <col min="6446" max="6655" width="9.109375" style="66"/>
    <col min="6656" max="6656" width="19.5546875" style="66" customWidth="1"/>
    <col min="6657" max="6658" width="12.88671875" style="66" customWidth="1"/>
    <col min="6659" max="6659" width="12" style="66" bestFit="1" customWidth="1"/>
    <col min="6660" max="6660" width="7.88671875" style="66" bestFit="1" customWidth="1"/>
    <col min="6661" max="6661" width="9.5546875" style="66" bestFit="1" customWidth="1"/>
    <col min="6662" max="6662" width="15.6640625" style="66" bestFit="1" customWidth="1"/>
    <col min="6663" max="6663" width="10.5546875" style="66" bestFit="1" customWidth="1"/>
    <col min="6664" max="6664" width="18.6640625" style="66" customWidth="1"/>
    <col min="6665" max="6675" width="0" style="66" hidden="1" customWidth="1"/>
    <col min="6676" max="6676" width="14.109375" style="66" customWidth="1"/>
    <col min="6677" max="6677" width="15.6640625" style="66" customWidth="1"/>
    <col min="6678" max="6678" width="12.88671875" style="66" bestFit="1" customWidth="1"/>
    <col min="6679" max="6679" width="16" style="66" bestFit="1" customWidth="1"/>
    <col min="6680" max="6684" width="0" style="66" hidden="1" customWidth="1"/>
    <col min="6685" max="6685" width="16.5546875" style="66" customWidth="1"/>
    <col min="6686" max="6686" width="9.5546875" style="66" bestFit="1" customWidth="1"/>
    <col min="6687" max="6687" width="10.44140625" style="66" bestFit="1" customWidth="1"/>
    <col min="6688" max="6688" width="9.5546875" style="66" bestFit="1" customWidth="1"/>
    <col min="6689" max="6689" width="10.44140625" style="66" bestFit="1" customWidth="1"/>
    <col min="6690" max="6690" width="12.109375" style="66" customWidth="1"/>
    <col min="6691" max="6691" width="9.109375" style="66"/>
    <col min="6692" max="6692" width="9.5546875" style="66" bestFit="1" customWidth="1"/>
    <col min="6693" max="6693" width="11.5546875" style="66" bestFit="1" customWidth="1"/>
    <col min="6694" max="6694" width="9.109375" style="66"/>
    <col min="6695" max="6695" width="11.5546875" style="66" bestFit="1" customWidth="1"/>
    <col min="6696" max="6696" width="0" style="66" hidden="1" customWidth="1"/>
    <col min="6697" max="6697" width="11.5546875" style="66" bestFit="1" customWidth="1"/>
    <col min="6698" max="6698" width="10.5546875" style="66" customWidth="1"/>
    <col min="6699" max="6699" width="13.109375" style="66" bestFit="1" customWidth="1"/>
    <col min="6700" max="6700" width="1.5546875" style="66" customWidth="1"/>
    <col min="6701" max="6701" width="11.5546875" style="66" customWidth="1"/>
    <col min="6702" max="6911" width="9.109375" style="66"/>
    <col min="6912" max="6912" width="19.5546875" style="66" customWidth="1"/>
    <col min="6913" max="6914" width="12.88671875" style="66" customWidth="1"/>
    <col min="6915" max="6915" width="12" style="66" bestFit="1" customWidth="1"/>
    <col min="6916" max="6916" width="7.88671875" style="66" bestFit="1" customWidth="1"/>
    <col min="6917" max="6917" width="9.5546875" style="66" bestFit="1" customWidth="1"/>
    <col min="6918" max="6918" width="15.6640625" style="66" bestFit="1" customWidth="1"/>
    <col min="6919" max="6919" width="10.5546875" style="66" bestFit="1" customWidth="1"/>
    <col min="6920" max="6920" width="18.6640625" style="66" customWidth="1"/>
    <col min="6921" max="6931" width="0" style="66" hidden="1" customWidth="1"/>
    <col min="6932" max="6932" width="14.109375" style="66" customWidth="1"/>
    <col min="6933" max="6933" width="15.6640625" style="66" customWidth="1"/>
    <col min="6934" max="6934" width="12.88671875" style="66" bestFit="1" customWidth="1"/>
    <col min="6935" max="6935" width="16" style="66" bestFit="1" customWidth="1"/>
    <col min="6936" max="6940" width="0" style="66" hidden="1" customWidth="1"/>
    <col min="6941" max="6941" width="16.5546875" style="66" customWidth="1"/>
    <col min="6942" max="6942" width="9.5546875" style="66" bestFit="1" customWidth="1"/>
    <col min="6943" max="6943" width="10.44140625" style="66" bestFit="1" customWidth="1"/>
    <col min="6944" max="6944" width="9.5546875" style="66" bestFit="1" customWidth="1"/>
    <col min="6945" max="6945" width="10.44140625" style="66" bestFit="1" customWidth="1"/>
    <col min="6946" max="6946" width="12.109375" style="66" customWidth="1"/>
    <col min="6947" max="6947" width="9.109375" style="66"/>
    <col min="6948" max="6948" width="9.5546875" style="66" bestFit="1" customWidth="1"/>
    <col min="6949" max="6949" width="11.5546875" style="66" bestFit="1" customWidth="1"/>
    <col min="6950" max="6950" width="9.109375" style="66"/>
    <col min="6951" max="6951" width="11.5546875" style="66" bestFit="1" customWidth="1"/>
    <col min="6952" max="6952" width="0" style="66" hidden="1" customWidth="1"/>
    <col min="6953" max="6953" width="11.5546875" style="66" bestFit="1" customWidth="1"/>
    <col min="6954" max="6954" width="10.5546875" style="66" customWidth="1"/>
    <col min="6955" max="6955" width="13.109375" style="66" bestFit="1" customWidth="1"/>
    <col min="6956" max="6956" width="1.5546875" style="66" customWidth="1"/>
    <col min="6957" max="6957" width="11.5546875" style="66" customWidth="1"/>
    <col min="6958" max="7167" width="9.109375" style="66"/>
    <col min="7168" max="7168" width="19.5546875" style="66" customWidth="1"/>
    <col min="7169" max="7170" width="12.88671875" style="66" customWidth="1"/>
    <col min="7171" max="7171" width="12" style="66" bestFit="1" customWidth="1"/>
    <col min="7172" max="7172" width="7.88671875" style="66" bestFit="1" customWidth="1"/>
    <col min="7173" max="7173" width="9.5546875" style="66" bestFit="1" customWidth="1"/>
    <col min="7174" max="7174" width="15.6640625" style="66" bestFit="1" customWidth="1"/>
    <col min="7175" max="7175" width="10.5546875" style="66" bestFit="1" customWidth="1"/>
    <col min="7176" max="7176" width="18.6640625" style="66" customWidth="1"/>
    <col min="7177" max="7187" width="0" style="66" hidden="1" customWidth="1"/>
    <col min="7188" max="7188" width="14.109375" style="66" customWidth="1"/>
    <col min="7189" max="7189" width="15.6640625" style="66" customWidth="1"/>
    <col min="7190" max="7190" width="12.88671875" style="66" bestFit="1" customWidth="1"/>
    <col min="7191" max="7191" width="16" style="66" bestFit="1" customWidth="1"/>
    <col min="7192" max="7196" width="0" style="66" hidden="1" customWidth="1"/>
    <col min="7197" max="7197" width="16.5546875" style="66" customWidth="1"/>
    <col min="7198" max="7198" width="9.5546875" style="66" bestFit="1" customWidth="1"/>
    <col min="7199" max="7199" width="10.44140625" style="66" bestFit="1" customWidth="1"/>
    <col min="7200" max="7200" width="9.5546875" style="66" bestFit="1" customWidth="1"/>
    <col min="7201" max="7201" width="10.44140625" style="66" bestFit="1" customWidth="1"/>
    <col min="7202" max="7202" width="12.109375" style="66" customWidth="1"/>
    <col min="7203" max="7203" width="9.109375" style="66"/>
    <col min="7204" max="7204" width="9.5546875" style="66" bestFit="1" customWidth="1"/>
    <col min="7205" max="7205" width="11.5546875" style="66" bestFit="1" customWidth="1"/>
    <col min="7206" max="7206" width="9.109375" style="66"/>
    <col min="7207" max="7207" width="11.5546875" style="66" bestFit="1" customWidth="1"/>
    <col min="7208" max="7208" width="0" style="66" hidden="1" customWidth="1"/>
    <col min="7209" max="7209" width="11.5546875" style="66" bestFit="1" customWidth="1"/>
    <col min="7210" max="7210" width="10.5546875" style="66" customWidth="1"/>
    <col min="7211" max="7211" width="13.109375" style="66" bestFit="1" customWidth="1"/>
    <col min="7212" max="7212" width="1.5546875" style="66" customWidth="1"/>
    <col min="7213" max="7213" width="11.5546875" style="66" customWidth="1"/>
    <col min="7214" max="7423" width="9.109375" style="66"/>
    <col min="7424" max="7424" width="19.5546875" style="66" customWidth="1"/>
    <col min="7425" max="7426" width="12.88671875" style="66" customWidth="1"/>
    <col min="7427" max="7427" width="12" style="66" bestFit="1" customWidth="1"/>
    <col min="7428" max="7428" width="7.88671875" style="66" bestFit="1" customWidth="1"/>
    <col min="7429" max="7429" width="9.5546875" style="66" bestFit="1" customWidth="1"/>
    <col min="7430" max="7430" width="15.6640625" style="66" bestFit="1" customWidth="1"/>
    <col min="7431" max="7431" width="10.5546875" style="66" bestFit="1" customWidth="1"/>
    <col min="7432" max="7432" width="18.6640625" style="66" customWidth="1"/>
    <col min="7433" max="7443" width="0" style="66" hidden="1" customWidth="1"/>
    <col min="7444" max="7444" width="14.109375" style="66" customWidth="1"/>
    <col min="7445" max="7445" width="15.6640625" style="66" customWidth="1"/>
    <col min="7446" max="7446" width="12.88671875" style="66" bestFit="1" customWidth="1"/>
    <col min="7447" max="7447" width="16" style="66" bestFit="1" customWidth="1"/>
    <col min="7448" max="7452" width="0" style="66" hidden="1" customWidth="1"/>
    <col min="7453" max="7453" width="16.5546875" style="66" customWidth="1"/>
    <col min="7454" max="7454" width="9.5546875" style="66" bestFit="1" customWidth="1"/>
    <col min="7455" max="7455" width="10.44140625" style="66" bestFit="1" customWidth="1"/>
    <col min="7456" max="7456" width="9.5546875" style="66" bestFit="1" customWidth="1"/>
    <col min="7457" max="7457" width="10.44140625" style="66" bestFit="1" customWidth="1"/>
    <col min="7458" max="7458" width="12.109375" style="66" customWidth="1"/>
    <col min="7459" max="7459" width="9.109375" style="66"/>
    <col min="7460" max="7460" width="9.5546875" style="66" bestFit="1" customWidth="1"/>
    <col min="7461" max="7461" width="11.5546875" style="66" bestFit="1" customWidth="1"/>
    <col min="7462" max="7462" width="9.109375" style="66"/>
    <col min="7463" max="7463" width="11.5546875" style="66" bestFit="1" customWidth="1"/>
    <col min="7464" max="7464" width="0" style="66" hidden="1" customWidth="1"/>
    <col min="7465" max="7465" width="11.5546875" style="66" bestFit="1" customWidth="1"/>
    <col min="7466" max="7466" width="10.5546875" style="66" customWidth="1"/>
    <col min="7467" max="7467" width="13.109375" style="66" bestFit="1" customWidth="1"/>
    <col min="7468" max="7468" width="1.5546875" style="66" customWidth="1"/>
    <col min="7469" max="7469" width="11.5546875" style="66" customWidth="1"/>
    <col min="7470" max="7679" width="9.109375" style="66"/>
    <col min="7680" max="7680" width="19.5546875" style="66" customWidth="1"/>
    <col min="7681" max="7682" width="12.88671875" style="66" customWidth="1"/>
    <col min="7683" max="7683" width="12" style="66" bestFit="1" customWidth="1"/>
    <col min="7684" max="7684" width="7.88671875" style="66" bestFit="1" customWidth="1"/>
    <col min="7685" max="7685" width="9.5546875" style="66" bestFit="1" customWidth="1"/>
    <col min="7686" max="7686" width="15.6640625" style="66" bestFit="1" customWidth="1"/>
    <col min="7687" max="7687" width="10.5546875" style="66" bestFit="1" customWidth="1"/>
    <col min="7688" max="7688" width="18.6640625" style="66" customWidth="1"/>
    <col min="7689" max="7699" width="0" style="66" hidden="1" customWidth="1"/>
    <col min="7700" max="7700" width="14.109375" style="66" customWidth="1"/>
    <col min="7701" max="7701" width="15.6640625" style="66" customWidth="1"/>
    <col min="7702" max="7702" width="12.88671875" style="66" bestFit="1" customWidth="1"/>
    <col min="7703" max="7703" width="16" style="66" bestFit="1" customWidth="1"/>
    <col min="7704" max="7708" width="0" style="66" hidden="1" customWidth="1"/>
    <col min="7709" max="7709" width="16.5546875" style="66" customWidth="1"/>
    <col min="7710" max="7710" width="9.5546875" style="66" bestFit="1" customWidth="1"/>
    <col min="7711" max="7711" width="10.44140625" style="66" bestFit="1" customWidth="1"/>
    <col min="7712" max="7712" width="9.5546875" style="66" bestFit="1" customWidth="1"/>
    <col min="7713" max="7713" width="10.44140625" style="66" bestFit="1" customWidth="1"/>
    <col min="7714" max="7714" width="12.109375" style="66" customWidth="1"/>
    <col min="7715" max="7715" width="9.109375" style="66"/>
    <col min="7716" max="7716" width="9.5546875" style="66" bestFit="1" customWidth="1"/>
    <col min="7717" max="7717" width="11.5546875" style="66" bestFit="1" customWidth="1"/>
    <col min="7718" max="7718" width="9.109375" style="66"/>
    <col min="7719" max="7719" width="11.5546875" style="66" bestFit="1" customWidth="1"/>
    <col min="7720" max="7720" width="0" style="66" hidden="1" customWidth="1"/>
    <col min="7721" max="7721" width="11.5546875" style="66" bestFit="1" customWidth="1"/>
    <col min="7722" max="7722" width="10.5546875" style="66" customWidth="1"/>
    <col min="7723" max="7723" width="13.109375" style="66" bestFit="1" customWidth="1"/>
    <col min="7724" max="7724" width="1.5546875" style="66" customWidth="1"/>
    <col min="7725" max="7725" width="11.5546875" style="66" customWidth="1"/>
    <col min="7726" max="7935" width="9.109375" style="66"/>
    <col min="7936" max="7936" width="19.5546875" style="66" customWidth="1"/>
    <col min="7937" max="7938" width="12.88671875" style="66" customWidth="1"/>
    <col min="7939" max="7939" width="12" style="66" bestFit="1" customWidth="1"/>
    <col min="7940" max="7940" width="7.88671875" style="66" bestFit="1" customWidth="1"/>
    <col min="7941" max="7941" width="9.5546875" style="66" bestFit="1" customWidth="1"/>
    <col min="7942" max="7942" width="15.6640625" style="66" bestFit="1" customWidth="1"/>
    <col min="7943" max="7943" width="10.5546875" style="66" bestFit="1" customWidth="1"/>
    <col min="7944" max="7944" width="18.6640625" style="66" customWidth="1"/>
    <col min="7945" max="7955" width="0" style="66" hidden="1" customWidth="1"/>
    <col min="7956" max="7956" width="14.109375" style="66" customWidth="1"/>
    <col min="7957" max="7957" width="15.6640625" style="66" customWidth="1"/>
    <col min="7958" max="7958" width="12.88671875" style="66" bestFit="1" customWidth="1"/>
    <col min="7959" max="7959" width="16" style="66" bestFit="1" customWidth="1"/>
    <col min="7960" max="7964" width="0" style="66" hidden="1" customWidth="1"/>
    <col min="7965" max="7965" width="16.5546875" style="66" customWidth="1"/>
    <col min="7966" max="7966" width="9.5546875" style="66" bestFit="1" customWidth="1"/>
    <col min="7967" max="7967" width="10.44140625" style="66" bestFit="1" customWidth="1"/>
    <col min="7968" max="7968" width="9.5546875" style="66" bestFit="1" customWidth="1"/>
    <col min="7969" max="7969" width="10.44140625" style="66" bestFit="1" customWidth="1"/>
    <col min="7970" max="7970" width="12.109375" style="66" customWidth="1"/>
    <col min="7971" max="7971" width="9.109375" style="66"/>
    <col min="7972" max="7972" width="9.5546875" style="66" bestFit="1" customWidth="1"/>
    <col min="7973" max="7973" width="11.5546875" style="66" bestFit="1" customWidth="1"/>
    <col min="7974" max="7974" width="9.109375" style="66"/>
    <col min="7975" max="7975" width="11.5546875" style="66" bestFit="1" customWidth="1"/>
    <col min="7976" max="7976" width="0" style="66" hidden="1" customWidth="1"/>
    <col min="7977" max="7977" width="11.5546875" style="66" bestFit="1" customWidth="1"/>
    <col min="7978" max="7978" width="10.5546875" style="66" customWidth="1"/>
    <col min="7979" max="7979" width="13.109375" style="66" bestFit="1" customWidth="1"/>
    <col min="7980" max="7980" width="1.5546875" style="66" customWidth="1"/>
    <col min="7981" max="7981" width="11.5546875" style="66" customWidth="1"/>
    <col min="7982" max="8191" width="9.109375" style="66"/>
    <col min="8192" max="8192" width="19.5546875" style="66" customWidth="1"/>
    <col min="8193" max="8194" width="12.88671875" style="66" customWidth="1"/>
    <col min="8195" max="8195" width="12" style="66" bestFit="1" customWidth="1"/>
    <col min="8196" max="8196" width="7.88671875" style="66" bestFit="1" customWidth="1"/>
    <col min="8197" max="8197" width="9.5546875" style="66" bestFit="1" customWidth="1"/>
    <col min="8198" max="8198" width="15.6640625" style="66" bestFit="1" customWidth="1"/>
    <col min="8199" max="8199" width="10.5546875" style="66" bestFit="1" customWidth="1"/>
    <col min="8200" max="8200" width="18.6640625" style="66" customWidth="1"/>
    <col min="8201" max="8211" width="0" style="66" hidden="1" customWidth="1"/>
    <col min="8212" max="8212" width="14.109375" style="66" customWidth="1"/>
    <col min="8213" max="8213" width="15.6640625" style="66" customWidth="1"/>
    <col min="8214" max="8214" width="12.88671875" style="66" bestFit="1" customWidth="1"/>
    <col min="8215" max="8215" width="16" style="66" bestFit="1" customWidth="1"/>
    <col min="8216" max="8220" width="0" style="66" hidden="1" customWidth="1"/>
    <col min="8221" max="8221" width="16.5546875" style="66" customWidth="1"/>
    <col min="8222" max="8222" width="9.5546875" style="66" bestFit="1" customWidth="1"/>
    <col min="8223" max="8223" width="10.44140625" style="66" bestFit="1" customWidth="1"/>
    <col min="8224" max="8224" width="9.5546875" style="66" bestFit="1" customWidth="1"/>
    <col min="8225" max="8225" width="10.44140625" style="66" bestFit="1" customWidth="1"/>
    <col min="8226" max="8226" width="12.109375" style="66" customWidth="1"/>
    <col min="8227" max="8227" width="9.109375" style="66"/>
    <col min="8228" max="8228" width="9.5546875" style="66" bestFit="1" customWidth="1"/>
    <col min="8229" max="8229" width="11.5546875" style="66" bestFit="1" customWidth="1"/>
    <col min="8230" max="8230" width="9.109375" style="66"/>
    <col min="8231" max="8231" width="11.5546875" style="66" bestFit="1" customWidth="1"/>
    <col min="8232" max="8232" width="0" style="66" hidden="1" customWidth="1"/>
    <col min="8233" max="8233" width="11.5546875" style="66" bestFit="1" customWidth="1"/>
    <col min="8234" max="8234" width="10.5546875" style="66" customWidth="1"/>
    <col min="8235" max="8235" width="13.109375" style="66" bestFit="1" customWidth="1"/>
    <col min="8236" max="8236" width="1.5546875" style="66" customWidth="1"/>
    <col min="8237" max="8237" width="11.5546875" style="66" customWidth="1"/>
    <col min="8238" max="8447" width="9.109375" style="66"/>
    <col min="8448" max="8448" width="19.5546875" style="66" customWidth="1"/>
    <col min="8449" max="8450" width="12.88671875" style="66" customWidth="1"/>
    <col min="8451" max="8451" width="12" style="66" bestFit="1" customWidth="1"/>
    <col min="8452" max="8452" width="7.88671875" style="66" bestFit="1" customWidth="1"/>
    <col min="8453" max="8453" width="9.5546875" style="66" bestFit="1" customWidth="1"/>
    <col min="8454" max="8454" width="15.6640625" style="66" bestFit="1" customWidth="1"/>
    <col min="8455" max="8455" width="10.5546875" style="66" bestFit="1" customWidth="1"/>
    <col min="8456" max="8456" width="18.6640625" style="66" customWidth="1"/>
    <col min="8457" max="8467" width="0" style="66" hidden="1" customWidth="1"/>
    <col min="8468" max="8468" width="14.109375" style="66" customWidth="1"/>
    <col min="8469" max="8469" width="15.6640625" style="66" customWidth="1"/>
    <col min="8470" max="8470" width="12.88671875" style="66" bestFit="1" customWidth="1"/>
    <col min="8471" max="8471" width="16" style="66" bestFit="1" customWidth="1"/>
    <col min="8472" max="8476" width="0" style="66" hidden="1" customWidth="1"/>
    <col min="8477" max="8477" width="16.5546875" style="66" customWidth="1"/>
    <col min="8478" max="8478" width="9.5546875" style="66" bestFit="1" customWidth="1"/>
    <col min="8479" max="8479" width="10.44140625" style="66" bestFit="1" customWidth="1"/>
    <col min="8480" max="8480" width="9.5546875" style="66" bestFit="1" customWidth="1"/>
    <col min="8481" max="8481" width="10.44140625" style="66" bestFit="1" customWidth="1"/>
    <col min="8482" max="8482" width="12.109375" style="66" customWidth="1"/>
    <col min="8483" max="8483" width="9.109375" style="66"/>
    <col min="8484" max="8484" width="9.5546875" style="66" bestFit="1" customWidth="1"/>
    <col min="8485" max="8485" width="11.5546875" style="66" bestFit="1" customWidth="1"/>
    <col min="8486" max="8486" width="9.109375" style="66"/>
    <col min="8487" max="8487" width="11.5546875" style="66" bestFit="1" customWidth="1"/>
    <col min="8488" max="8488" width="0" style="66" hidden="1" customWidth="1"/>
    <col min="8489" max="8489" width="11.5546875" style="66" bestFit="1" customWidth="1"/>
    <col min="8490" max="8490" width="10.5546875" style="66" customWidth="1"/>
    <col min="8491" max="8491" width="13.109375" style="66" bestFit="1" customWidth="1"/>
    <col min="8492" max="8492" width="1.5546875" style="66" customWidth="1"/>
    <col min="8493" max="8493" width="11.5546875" style="66" customWidth="1"/>
    <col min="8494" max="8703" width="9.109375" style="66"/>
    <col min="8704" max="8704" width="19.5546875" style="66" customWidth="1"/>
    <col min="8705" max="8706" width="12.88671875" style="66" customWidth="1"/>
    <col min="8707" max="8707" width="12" style="66" bestFit="1" customWidth="1"/>
    <col min="8708" max="8708" width="7.88671875" style="66" bestFit="1" customWidth="1"/>
    <col min="8709" max="8709" width="9.5546875" style="66" bestFit="1" customWidth="1"/>
    <col min="8710" max="8710" width="15.6640625" style="66" bestFit="1" customWidth="1"/>
    <col min="8711" max="8711" width="10.5546875" style="66" bestFit="1" customWidth="1"/>
    <col min="8712" max="8712" width="18.6640625" style="66" customWidth="1"/>
    <col min="8713" max="8723" width="0" style="66" hidden="1" customWidth="1"/>
    <col min="8724" max="8724" width="14.109375" style="66" customWidth="1"/>
    <col min="8725" max="8725" width="15.6640625" style="66" customWidth="1"/>
    <col min="8726" max="8726" width="12.88671875" style="66" bestFit="1" customWidth="1"/>
    <col min="8727" max="8727" width="16" style="66" bestFit="1" customWidth="1"/>
    <col min="8728" max="8732" width="0" style="66" hidden="1" customWidth="1"/>
    <col min="8733" max="8733" width="16.5546875" style="66" customWidth="1"/>
    <col min="8734" max="8734" width="9.5546875" style="66" bestFit="1" customWidth="1"/>
    <col min="8735" max="8735" width="10.44140625" style="66" bestFit="1" customWidth="1"/>
    <col min="8736" max="8736" width="9.5546875" style="66" bestFit="1" customWidth="1"/>
    <col min="8737" max="8737" width="10.44140625" style="66" bestFit="1" customWidth="1"/>
    <col min="8738" max="8738" width="12.109375" style="66" customWidth="1"/>
    <col min="8739" max="8739" width="9.109375" style="66"/>
    <col min="8740" max="8740" width="9.5546875" style="66" bestFit="1" customWidth="1"/>
    <col min="8741" max="8741" width="11.5546875" style="66" bestFit="1" customWidth="1"/>
    <col min="8742" max="8742" width="9.109375" style="66"/>
    <col min="8743" max="8743" width="11.5546875" style="66" bestFit="1" customWidth="1"/>
    <col min="8744" max="8744" width="0" style="66" hidden="1" customWidth="1"/>
    <col min="8745" max="8745" width="11.5546875" style="66" bestFit="1" customWidth="1"/>
    <col min="8746" max="8746" width="10.5546875" style="66" customWidth="1"/>
    <col min="8747" max="8747" width="13.109375" style="66" bestFit="1" customWidth="1"/>
    <col min="8748" max="8748" width="1.5546875" style="66" customWidth="1"/>
    <col min="8749" max="8749" width="11.5546875" style="66" customWidth="1"/>
    <col min="8750" max="8959" width="9.109375" style="66"/>
    <col min="8960" max="8960" width="19.5546875" style="66" customWidth="1"/>
    <col min="8961" max="8962" width="12.88671875" style="66" customWidth="1"/>
    <col min="8963" max="8963" width="12" style="66" bestFit="1" customWidth="1"/>
    <col min="8964" max="8964" width="7.88671875" style="66" bestFit="1" customWidth="1"/>
    <col min="8965" max="8965" width="9.5546875" style="66" bestFit="1" customWidth="1"/>
    <col min="8966" max="8966" width="15.6640625" style="66" bestFit="1" customWidth="1"/>
    <col min="8967" max="8967" width="10.5546875" style="66" bestFit="1" customWidth="1"/>
    <col min="8968" max="8968" width="18.6640625" style="66" customWidth="1"/>
    <col min="8969" max="8979" width="0" style="66" hidden="1" customWidth="1"/>
    <col min="8980" max="8980" width="14.109375" style="66" customWidth="1"/>
    <col min="8981" max="8981" width="15.6640625" style="66" customWidth="1"/>
    <col min="8982" max="8982" width="12.88671875" style="66" bestFit="1" customWidth="1"/>
    <col min="8983" max="8983" width="16" style="66" bestFit="1" customWidth="1"/>
    <col min="8984" max="8988" width="0" style="66" hidden="1" customWidth="1"/>
    <col min="8989" max="8989" width="16.5546875" style="66" customWidth="1"/>
    <col min="8990" max="8990" width="9.5546875" style="66" bestFit="1" customWidth="1"/>
    <col min="8991" max="8991" width="10.44140625" style="66" bestFit="1" customWidth="1"/>
    <col min="8992" max="8992" width="9.5546875" style="66" bestFit="1" customWidth="1"/>
    <col min="8993" max="8993" width="10.44140625" style="66" bestFit="1" customWidth="1"/>
    <col min="8994" max="8994" width="12.109375" style="66" customWidth="1"/>
    <col min="8995" max="8995" width="9.109375" style="66"/>
    <col min="8996" max="8996" width="9.5546875" style="66" bestFit="1" customWidth="1"/>
    <col min="8997" max="8997" width="11.5546875" style="66" bestFit="1" customWidth="1"/>
    <col min="8998" max="8998" width="9.109375" style="66"/>
    <col min="8999" max="8999" width="11.5546875" style="66" bestFit="1" customWidth="1"/>
    <col min="9000" max="9000" width="0" style="66" hidden="1" customWidth="1"/>
    <col min="9001" max="9001" width="11.5546875" style="66" bestFit="1" customWidth="1"/>
    <col min="9002" max="9002" width="10.5546875" style="66" customWidth="1"/>
    <col min="9003" max="9003" width="13.109375" style="66" bestFit="1" customWidth="1"/>
    <col min="9004" max="9004" width="1.5546875" style="66" customWidth="1"/>
    <col min="9005" max="9005" width="11.5546875" style="66" customWidth="1"/>
    <col min="9006" max="9215" width="9.109375" style="66"/>
    <col min="9216" max="9216" width="19.5546875" style="66" customWidth="1"/>
    <col min="9217" max="9218" width="12.88671875" style="66" customWidth="1"/>
    <col min="9219" max="9219" width="12" style="66" bestFit="1" customWidth="1"/>
    <col min="9220" max="9220" width="7.88671875" style="66" bestFit="1" customWidth="1"/>
    <col min="9221" max="9221" width="9.5546875" style="66" bestFit="1" customWidth="1"/>
    <col min="9222" max="9222" width="15.6640625" style="66" bestFit="1" customWidth="1"/>
    <col min="9223" max="9223" width="10.5546875" style="66" bestFit="1" customWidth="1"/>
    <col min="9224" max="9224" width="18.6640625" style="66" customWidth="1"/>
    <col min="9225" max="9235" width="0" style="66" hidden="1" customWidth="1"/>
    <col min="9236" max="9236" width="14.109375" style="66" customWidth="1"/>
    <col min="9237" max="9237" width="15.6640625" style="66" customWidth="1"/>
    <col min="9238" max="9238" width="12.88671875" style="66" bestFit="1" customWidth="1"/>
    <col min="9239" max="9239" width="16" style="66" bestFit="1" customWidth="1"/>
    <col min="9240" max="9244" width="0" style="66" hidden="1" customWidth="1"/>
    <col min="9245" max="9245" width="16.5546875" style="66" customWidth="1"/>
    <col min="9246" max="9246" width="9.5546875" style="66" bestFit="1" customWidth="1"/>
    <col min="9247" max="9247" width="10.44140625" style="66" bestFit="1" customWidth="1"/>
    <col min="9248" max="9248" width="9.5546875" style="66" bestFit="1" customWidth="1"/>
    <col min="9249" max="9249" width="10.44140625" style="66" bestFit="1" customWidth="1"/>
    <col min="9250" max="9250" width="12.109375" style="66" customWidth="1"/>
    <col min="9251" max="9251" width="9.109375" style="66"/>
    <col min="9252" max="9252" width="9.5546875" style="66" bestFit="1" customWidth="1"/>
    <col min="9253" max="9253" width="11.5546875" style="66" bestFit="1" customWidth="1"/>
    <col min="9254" max="9254" width="9.109375" style="66"/>
    <col min="9255" max="9255" width="11.5546875" style="66" bestFit="1" customWidth="1"/>
    <col min="9256" max="9256" width="0" style="66" hidden="1" customWidth="1"/>
    <col min="9257" max="9257" width="11.5546875" style="66" bestFit="1" customWidth="1"/>
    <col min="9258" max="9258" width="10.5546875" style="66" customWidth="1"/>
    <col min="9259" max="9259" width="13.109375" style="66" bestFit="1" customWidth="1"/>
    <col min="9260" max="9260" width="1.5546875" style="66" customWidth="1"/>
    <col min="9261" max="9261" width="11.5546875" style="66" customWidth="1"/>
    <col min="9262" max="9471" width="9.109375" style="66"/>
    <col min="9472" max="9472" width="19.5546875" style="66" customWidth="1"/>
    <col min="9473" max="9474" width="12.88671875" style="66" customWidth="1"/>
    <col min="9475" max="9475" width="12" style="66" bestFit="1" customWidth="1"/>
    <col min="9476" max="9476" width="7.88671875" style="66" bestFit="1" customWidth="1"/>
    <col min="9477" max="9477" width="9.5546875" style="66" bestFit="1" customWidth="1"/>
    <col min="9478" max="9478" width="15.6640625" style="66" bestFit="1" customWidth="1"/>
    <col min="9479" max="9479" width="10.5546875" style="66" bestFit="1" customWidth="1"/>
    <col min="9480" max="9480" width="18.6640625" style="66" customWidth="1"/>
    <col min="9481" max="9491" width="0" style="66" hidden="1" customWidth="1"/>
    <col min="9492" max="9492" width="14.109375" style="66" customWidth="1"/>
    <col min="9493" max="9493" width="15.6640625" style="66" customWidth="1"/>
    <col min="9494" max="9494" width="12.88671875" style="66" bestFit="1" customWidth="1"/>
    <col min="9495" max="9495" width="16" style="66" bestFit="1" customWidth="1"/>
    <col min="9496" max="9500" width="0" style="66" hidden="1" customWidth="1"/>
    <col min="9501" max="9501" width="16.5546875" style="66" customWidth="1"/>
    <col min="9502" max="9502" width="9.5546875" style="66" bestFit="1" customWidth="1"/>
    <col min="9503" max="9503" width="10.44140625" style="66" bestFit="1" customWidth="1"/>
    <col min="9504" max="9504" width="9.5546875" style="66" bestFit="1" customWidth="1"/>
    <col min="9505" max="9505" width="10.44140625" style="66" bestFit="1" customWidth="1"/>
    <col min="9506" max="9506" width="12.109375" style="66" customWidth="1"/>
    <col min="9507" max="9507" width="9.109375" style="66"/>
    <col min="9508" max="9508" width="9.5546875" style="66" bestFit="1" customWidth="1"/>
    <col min="9509" max="9509" width="11.5546875" style="66" bestFit="1" customWidth="1"/>
    <col min="9510" max="9510" width="9.109375" style="66"/>
    <col min="9511" max="9511" width="11.5546875" style="66" bestFit="1" customWidth="1"/>
    <col min="9512" max="9512" width="0" style="66" hidden="1" customWidth="1"/>
    <col min="9513" max="9513" width="11.5546875" style="66" bestFit="1" customWidth="1"/>
    <col min="9514" max="9514" width="10.5546875" style="66" customWidth="1"/>
    <col min="9515" max="9515" width="13.109375" style="66" bestFit="1" customWidth="1"/>
    <col min="9516" max="9516" width="1.5546875" style="66" customWidth="1"/>
    <col min="9517" max="9517" width="11.5546875" style="66" customWidth="1"/>
    <col min="9518" max="9727" width="9.109375" style="66"/>
    <col min="9728" max="9728" width="19.5546875" style="66" customWidth="1"/>
    <col min="9729" max="9730" width="12.88671875" style="66" customWidth="1"/>
    <col min="9731" max="9731" width="12" style="66" bestFit="1" customWidth="1"/>
    <col min="9732" max="9732" width="7.88671875" style="66" bestFit="1" customWidth="1"/>
    <col min="9733" max="9733" width="9.5546875" style="66" bestFit="1" customWidth="1"/>
    <col min="9734" max="9734" width="15.6640625" style="66" bestFit="1" customWidth="1"/>
    <col min="9735" max="9735" width="10.5546875" style="66" bestFit="1" customWidth="1"/>
    <col min="9736" max="9736" width="18.6640625" style="66" customWidth="1"/>
    <col min="9737" max="9747" width="0" style="66" hidden="1" customWidth="1"/>
    <col min="9748" max="9748" width="14.109375" style="66" customWidth="1"/>
    <col min="9749" max="9749" width="15.6640625" style="66" customWidth="1"/>
    <col min="9750" max="9750" width="12.88671875" style="66" bestFit="1" customWidth="1"/>
    <col min="9751" max="9751" width="16" style="66" bestFit="1" customWidth="1"/>
    <col min="9752" max="9756" width="0" style="66" hidden="1" customWidth="1"/>
    <col min="9757" max="9757" width="16.5546875" style="66" customWidth="1"/>
    <col min="9758" max="9758" width="9.5546875" style="66" bestFit="1" customWidth="1"/>
    <col min="9759" max="9759" width="10.44140625" style="66" bestFit="1" customWidth="1"/>
    <col min="9760" max="9760" width="9.5546875" style="66" bestFit="1" customWidth="1"/>
    <col min="9761" max="9761" width="10.44140625" style="66" bestFit="1" customWidth="1"/>
    <col min="9762" max="9762" width="12.109375" style="66" customWidth="1"/>
    <col min="9763" max="9763" width="9.109375" style="66"/>
    <col min="9764" max="9764" width="9.5546875" style="66" bestFit="1" customWidth="1"/>
    <col min="9765" max="9765" width="11.5546875" style="66" bestFit="1" customWidth="1"/>
    <col min="9766" max="9766" width="9.109375" style="66"/>
    <col min="9767" max="9767" width="11.5546875" style="66" bestFit="1" customWidth="1"/>
    <col min="9768" max="9768" width="0" style="66" hidden="1" customWidth="1"/>
    <col min="9769" max="9769" width="11.5546875" style="66" bestFit="1" customWidth="1"/>
    <col min="9770" max="9770" width="10.5546875" style="66" customWidth="1"/>
    <col min="9771" max="9771" width="13.109375" style="66" bestFit="1" customWidth="1"/>
    <col min="9772" max="9772" width="1.5546875" style="66" customWidth="1"/>
    <col min="9773" max="9773" width="11.5546875" style="66" customWidth="1"/>
    <col min="9774" max="9983" width="9.109375" style="66"/>
    <col min="9984" max="9984" width="19.5546875" style="66" customWidth="1"/>
    <col min="9985" max="9986" width="12.88671875" style="66" customWidth="1"/>
    <col min="9987" max="9987" width="12" style="66" bestFit="1" customWidth="1"/>
    <col min="9988" max="9988" width="7.88671875" style="66" bestFit="1" customWidth="1"/>
    <col min="9989" max="9989" width="9.5546875" style="66" bestFit="1" customWidth="1"/>
    <col min="9990" max="9990" width="15.6640625" style="66" bestFit="1" customWidth="1"/>
    <col min="9991" max="9991" width="10.5546875" style="66" bestFit="1" customWidth="1"/>
    <col min="9992" max="9992" width="18.6640625" style="66" customWidth="1"/>
    <col min="9993" max="10003" width="0" style="66" hidden="1" customWidth="1"/>
    <col min="10004" max="10004" width="14.109375" style="66" customWidth="1"/>
    <col min="10005" max="10005" width="15.6640625" style="66" customWidth="1"/>
    <col min="10006" max="10006" width="12.88671875" style="66" bestFit="1" customWidth="1"/>
    <col min="10007" max="10007" width="16" style="66" bestFit="1" customWidth="1"/>
    <col min="10008" max="10012" width="0" style="66" hidden="1" customWidth="1"/>
    <col min="10013" max="10013" width="16.5546875" style="66" customWidth="1"/>
    <col min="10014" max="10014" width="9.5546875" style="66" bestFit="1" customWidth="1"/>
    <col min="10015" max="10015" width="10.44140625" style="66" bestFit="1" customWidth="1"/>
    <col min="10016" max="10016" width="9.5546875" style="66" bestFit="1" customWidth="1"/>
    <col min="10017" max="10017" width="10.44140625" style="66" bestFit="1" customWidth="1"/>
    <col min="10018" max="10018" width="12.109375" style="66" customWidth="1"/>
    <col min="10019" max="10019" width="9.109375" style="66"/>
    <col min="10020" max="10020" width="9.5546875" style="66" bestFit="1" customWidth="1"/>
    <col min="10021" max="10021" width="11.5546875" style="66" bestFit="1" customWidth="1"/>
    <col min="10022" max="10022" width="9.109375" style="66"/>
    <col min="10023" max="10023" width="11.5546875" style="66" bestFit="1" customWidth="1"/>
    <col min="10024" max="10024" width="0" style="66" hidden="1" customWidth="1"/>
    <col min="10025" max="10025" width="11.5546875" style="66" bestFit="1" customWidth="1"/>
    <col min="10026" max="10026" width="10.5546875" style="66" customWidth="1"/>
    <col min="10027" max="10027" width="13.109375" style="66" bestFit="1" customWidth="1"/>
    <col min="10028" max="10028" width="1.5546875" style="66" customWidth="1"/>
    <col min="10029" max="10029" width="11.5546875" style="66" customWidth="1"/>
    <col min="10030" max="10239" width="9.109375" style="66"/>
    <col min="10240" max="10240" width="19.5546875" style="66" customWidth="1"/>
    <col min="10241" max="10242" width="12.88671875" style="66" customWidth="1"/>
    <col min="10243" max="10243" width="12" style="66" bestFit="1" customWidth="1"/>
    <col min="10244" max="10244" width="7.88671875" style="66" bestFit="1" customWidth="1"/>
    <col min="10245" max="10245" width="9.5546875" style="66" bestFit="1" customWidth="1"/>
    <col min="10246" max="10246" width="15.6640625" style="66" bestFit="1" customWidth="1"/>
    <col min="10247" max="10247" width="10.5546875" style="66" bestFit="1" customWidth="1"/>
    <col min="10248" max="10248" width="18.6640625" style="66" customWidth="1"/>
    <col min="10249" max="10259" width="0" style="66" hidden="1" customWidth="1"/>
    <col min="10260" max="10260" width="14.109375" style="66" customWidth="1"/>
    <col min="10261" max="10261" width="15.6640625" style="66" customWidth="1"/>
    <col min="10262" max="10262" width="12.88671875" style="66" bestFit="1" customWidth="1"/>
    <col min="10263" max="10263" width="16" style="66" bestFit="1" customWidth="1"/>
    <col min="10264" max="10268" width="0" style="66" hidden="1" customWidth="1"/>
    <col min="10269" max="10269" width="16.5546875" style="66" customWidth="1"/>
    <col min="10270" max="10270" width="9.5546875" style="66" bestFit="1" customWidth="1"/>
    <col min="10271" max="10271" width="10.44140625" style="66" bestFit="1" customWidth="1"/>
    <col min="10272" max="10272" width="9.5546875" style="66" bestFit="1" customWidth="1"/>
    <col min="10273" max="10273" width="10.44140625" style="66" bestFit="1" customWidth="1"/>
    <col min="10274" max="10274" width="12.109375" style="66" customWidth="1"/>
    <col min="10275" max="10275" width="9.109375" style="66"/>
    <col min="10276" max="10276" width="9.5546875" style="66" bestFit="1" customWidth="1"/>
    <col min="10277" max="10277" width="11.5546875" style="66" bestFit="1" customWidth="1"/>
    <col min="10278" max="10278" width="9.109375" style="66"/>
    <col min="10279" max="10279" width="11.5546875" style="66" bestFit="1" customWidth="1"/>
    <col min="10280" max="10280" width="0" style="66" hidden="1" customWidth="1"/>
    <col min="10281" max="10281" width="11.5546875" style="66" bestFit="1" customWidth="1"/>
    <col min="10282" max="10282" width="10.5546875" style="66" customWidth="1"/>
    <col min="10283" max="10283" width="13.109375" style="66" bestFit="1" customWidth="1"/>
    <col min="10284" max="10284" width="1.5546875" style="66" customWidth="1"/>
    <col min="10285" max="10285" width="11.5546875" style="66" customWidth="1"/>
    <col min="10286" max="10495" width="9.109375" style="66"/>
    <col min="10496" max="10496" width="19.5546875" style="66" customWidth="1"/>
    <col min="10497" max="10498" width="12.88671875" style="66" customWidth="1"/>
    <col min="10499" max="10499" width="12" style="66" bestFit="1" customWidth="1"/>
    <col min="10500" max="10500" width="7.88671875" style="66" bestFit="1" customWidth="1"/>
    <col min="10501" max="10501" width="9.5546875" style="66" bestFit="1" customWidth="1"/>
    <col min="10502" max="10502" width="15.6640625" style="66" bestFit="1" customWidth="1"/>
    <col min="10503" max="10503" width="10.5546875" style="66" bestFit="1" customWidth="1"/>
    <col min="10504" max="10504" width="18.6640625" style="66" customWidth="1"/>
    <col min="10505" max="10515" width="0" style="66" hidden="1" customWidth="1"/>
    <col min="10516" max="10516" width="14.109375" style="66" customWidth="1"/>
    <col min="10517" max="10517" width="15.6640625" style="66" customWidth="1"/>
    <col min="10518" max="10518" width="12.88671875" style="66" bestFit="1" customWidth="1"/>
    <col min="10519" max="10519" width="16" style="66" bestFit="1" customWidth="1"/>
    <col min="10520" max="10524" width="0" style="66" hidden="1" customWidth="1"/>
    <col min="10525" max="10525" width="16.5546875" style="66" customWidth="1"/>
    <col min="10526" max="10526" width="9.5546875" style="66" bestFit="1" customWidth="1"/>
    <col min="10527" max="10527" width="10.44140625" style="66" bestFit="1" customWidth="1"/>
    <col min="10528" max="10528" width="9.5546875" style="66" bestFit="1" customWidth="1"/>
    <col min="10529" max="10529" width="10.44140625" style="66" bestFit="1" customWidth="1"/>
    <col min="10530" max="10530" width="12.109375" style="66" customWidth="1"/>
    <col min="10531" max="10531" width="9.109375" style="66"/>
    <col min="10532" max="10532" width="9.5546875" style="66" bestFit="1" customWidth="1"/>
    <col min="10533" max="10533" width="11.5546875" style="66" bestFit="1" customWidth="1"/>
    <col min="10534" max="10534" width="9.109375" style="66"/>
    <col min="10535" max="10535" width="11.5546875" style="66" bestFit="1" customWidth="1"/>
    <col min="10536" max="10536" width="0" style="66" hidden="1" customWidth="1"/>
    <col min="10537" max="10537" width="11.5546875" style="66" bestFit="1" customWidth="1"/>
    <col min="10538" max="10538" width="10.5546875" style="66" customWidth="1"/>
    <col min="10539" max="10539" width="13.109375" style="66" bestFit="1" customWidth="1"/>
    <col min="10540" max="10540" width="1.5546875" style="66" customWidth="1"/>
    <col min="10541" max="10541" width="11.5546875" style="66" customWidth="1"/>
    <col min="10542" max="10751" width="9.109375" style="66"/>
    <col min="10752" max="10752" width="19.5546875" style="66" customWidth="1"/>
    <col min="10753" max="10754" width="12.88671875" style="66" customWidth="1"/>
    <col min="10755" max="10755" width="12" style="66" bestFit="1" customWidth="1"/>
    <col min="10756" max="10756" width="7.88671875" style="66" bestFit="1" customWidth="1"/>
    <col min="10757" max="10757" width="9.5546875" style="66" bestFit="1" customWidth="1"/>
    <col min="10758" max="10758" width="15.6640625" style="66" bestFit="1" customWidth="1"/>
    <col min="10759" max="10759" width="10.5546875" style="66" bestFit="1" customWidth="1"/>
    <col min="10760" max="10760" width="18.6640625" style="66" customWidth="1"/>
    <col min="10761" max="10771" width="0" style="66" hidden="1" customWidth="1"/>
    <col min="10772" max="10772" width="14.109375" style="66" customWidth="1"/>
    <col min="10773" max="10773" width="15.6640625" style="66" customWidth="1"/>
    <col min="10774" max="10774" width="12.88671875" style="66" bestFit="1" customWidth="1"/>
    <col min="10775" max="10775" width="16" style="66" bestFit="1" customWidth="1"/>
    <col min="10776" max="10780" width="0" style="66" hidden="1" customWidth="1"/>
    <col min="10781" max="10781" width="16.5546875" style="66" customWidth="1"/>
    <col min="10782" max="10782" width="9.5546875" style="66" bestFit="1" customWidth="1"/>
    <col min="10783" max="10783" width="10.44140625" style="66" bestFit="1" customWidth="1"/>
    <col min="10784" max="10784" width="9.5546875" style="66" bestFit="1" customWidth="1"/>
    <col min="10785" max="10785" width="10.44140625" style="66" bestFit="1" customWidth="1"/>
    <col min="10786" max="10786" width="12.109375" style="66" customWidth="1"/>
    <col min="10787" max="10787" width="9.109375" style="66"/>
    <col min="10788" max="10788" width="9.5546875" style="66" bestFit="1" customWidth="1"/>
    <col min="10789" max="10789" width="11.5546875" style="66" bestFit="1" customWidth="1"/>
    <col min="10790" max="10790" width="9.109375" style="66"/>
    <col min="10791" max="10791" width="11.5546875" style="66" bestFit="1" customWidth="1"/>
    <col min="10792" max="10792" width="0" style="66" hidden="1" customWidth="1"/>
    <col min="10793" max="10793" width="11.5546875" style="66" bestFit="1" customWidth="1"/>
    <col min="10794" max="10794" width="10.5546875" style="66" customWidth="1"/>
    <col min="10795" max="10795" width="13.109375" style="66" bestFit="1" customWidth="1"/>
    <col min="10796" max="10796" width="1.5546875" style="66" customWidth="1"/>
    <col min="10797" max="10797" width="11.5546875" style="66" customWidth="1"/>
    <col min="10798" max="11007" width="9.109375" style="66"/>
    <col min="11008" max="11008" width="19.5546875" style="66" customWidth="1"/>
    <col min="11009" max="11010" width="12.88671875" style="66" customWidth="1"/>
    <col min="11011" max="11011" width="12" style="66" bestFit="1" customWidth="1"/>
    <col min="11012" max="11012" width="7.88671875" style="66" bestFit="1" customWidth="1"/>
    <col min="11013" max="11013" width="9.5546875" style="66" bestFit="1" customWidth="1"/>
    <col min="11014" max="11014" width="15.6640625" style="66" bestFit="1" customWidth="1"/>
    <col min="11015" max="11015" width="10.5546875" style="66" bestFit="1" customWidth="1"/>
    <col min="11016" max="11016" width="18.6640625" style="66" customWidth="1"/>
    <col min="11017" max="11027" width="0" style="66" hidden="1" customWidth="1"/>
    <col min="11028" max="11028" width="14.109375" style="66" customWidth="1"/>
    <col min="11029" max="11029" width="15.6640625" style="66" customWidth="1"/>
    <col min="11030" max="11030" width="12.88671875" style="66" bestFit="1" customWidth="1"/>
    <col min="11031" max="11031" width="16" style="66" bestFit="1" customWidth="1"/>
    <col min="11032" max="11036" width="0" style="66" hidden="1" customWidth="1"/>
    <col min="11037" max="11037" width="16.5546875" style="66" customWidth="1"/>
    <col min="11038" max="11038" width="9.5546875" style="66" bestFit="1" customWidth="1"/>
    <col min="11039" max="11039" width="10.44140625" style="66" bestFit="1" customWidth="1"/>
    <col min="11040" max="11040" width="9.5546875" style="66" bestFit="1" customWidth="1"/>
    <col min="11041" max="11041" width="10.44140625" style="66" bestFit="1" customWidth="1"/>
    <col min="11042" max="11042" width="12.109375" style="66" customWidth="1"/>
    <col min="11043" max="11043" width="9.109375" style="66"/>
    <col min="11044" max="11044" width="9.5546875" style="66" bestFit="1" customWidth="1"/>
    <col min="11045" max="11045" width="11.5546875" style="66" bestFit="1" customWidth="1"/>
    <col min="11046" max="11046" width="9.109375" style="66"/>
    <col min="11047" max="11047" width="11.5546875" style="66" bestFit="1" customWidth="1"/>
    <col min="11048" max="11048" width="0" style="66" hidden="1" customWidth="1"/>
    <col min="11049" max="11049" width="11.5546875" style="66" bestFit="1" customWidth="1"/>
    <col min="11050" max="11050" width="10.5546875" style="66" customWidth="1"/>
    <col min="11051" max="11051" width="13.109375" style="66" bestFit="1" customWidth="1"/>
    <col min="11052" max="11052" width="1.5546875" style="66" customWidth="1"/>
    <col min="11053" max="11053" width="11.5546875" style="66" customWidth="1"/>
    <col min="11054" max="11263" width="9.109375" style="66"/>
    <col min="11264" max="11264" width="19.5546875" style="66" customWidth="1"/>
    <col min="11265" max="11266" width="12.88671875" style="66" customWidth="1"/>
    <col min="11267" max="11267" width="12" style="66" bestFit="1" customWidth="1"/>
    <col min="11268" max="11268" width="7.88671875" style="66" bestFit="1" customWidth="1"/>
    <col min="11269" max="11269" width="9.5546875" style="66" bestFit="1" customWidth="1"/>
    <col min="11270" max="11270" width="15.6640625" style="66" bestFit="1" customWidth="1"/>
    <col min="11271" max="11271" width="10.5546875" style="66" bestFit="1" customWidth="1"/>
    <col min="11272" max="11272" width="18.6640625" style="66" customWidth="1"/>
    <col min="11273" max="11283" width="0" style="66" hidden="1" customWidth="1"/>
    <col min="11284" max="11284" width="14.109375" style="66" customWidth="1"/>
    <col min="11285" max="11285" width="15.6640625" style="66" customWidth="1"/>
    <col min="11286" max="11286" width="12.88671875" style="66" bestFit="1" customWidth="1"/>
    <col min="11287" max="11287" width="16" style="66" bestFit="1" customWidth="1"/>
    <col min="11288" max="11292" width="0" style="66" hidden="1" customWidth="1"/>
    <col min="11293" max="11293" width="16.5546875" style="66" customWidth="1"/>
    <col min="11294" max="11294" width="9.5546875" style="66" bestFit="1" customWidth="1"/>
    <col min="11295" max="11295" width="10.44140625" style="66" bestFit="1" customWidth="1"/>
    <col min="11296" max="11296" width="9.5546875" style="66" bestFit="1" customWidth="1"/>
    <col min="11297" max="11297" width="10.44140625" style="66" bestFit="1" customWidth="1"/>
    <col min="11298" max="11298" width="12.109375" style="66" customWidth="1"/>
    <col min="11299" max="11299" width="9.109375" style="66"/>
    <col min="11300" max="11300" width="9.5546875" style="66" bestFit="1" customWidth="1"/>
    <col min="11301" max="11301" width="11.5546875" style="66" bestFit="1" customWidth="1"/>
    <col min="11302" max="11302" width="9.109375" style="66"/>
    <col min="11303" max="11303" width="11.5546875" style="66" bestFit="1" customWidth="1"/>
    <col min="11304" max="11304" width="0" style="66" hidden="1" customWidth="1"/>
    <col min="11305" max="11305" width="11.5546875" style="66" bestFit="1" customWidth="1"/>
    <col min="11306" max="11306" width="10.5546875" style="66" customWidth="1"/>
    <col min="11307" max="11307" width="13.109375" style="66" bestFit="1" customWidth="1"/>
    <col min="11308" max="11308" width="1.5546875" style="66" customWidth="1"/>
    <col min="11309" max="11309" width="11.5546875" style="66" customWidth="1"/>
    <col min="11310" max="11519" width="9.109375" style="66"/>
    <col min="11520" max="11520" width="19.5546875" style="66" customWidth="1"/>
    <col min="11521" max="11522" width="12.88671875" style="66" customWidth="1"/>
    <col min="11523" max="11523" width="12" style="66" bestFit="1" customWidth="1"/>
    <col min="11524" max="11524" width="7.88671875" style="66" bestFit="1" customWidth="1"/>
    <col min="11525" max="11525" width="9.5546875" style="66" bestFit="1" customWidth="1"/>
    <col min="11526" max="11526" width="15.6640625" style="66" bestFit="1" customWidth="1"/>
    <col min="11527" max="11527" width="10.5546875" style="66" bestFit="1" customWidth="1"/>
    <col min="11528" max="11528" width="18.6640625" style="66" customWidth="1"/>
    <col min="11529" max="11539" width="0" style="66" hidden="1" customWidth="1"/>
    <col min="11540" max="11540" width="14.109375" style="66" customWidth="1"/>
    <col min="11541" max="11541" width="15.6640625" style="66" customWidth="1"/>
    <col min="11542" max="11542" width="12.88671875" style="66" bestFit="1" customWidth="1"/>
    <col min="11543" max="11543" width="16" style="66" bestFit="1" customWidth="1"/>
    <col min="11544" max="11548" width="0" style="66" hidden="1" customWidth="1"/>
    <col min="11549" max="11549" width="16.5546875" style="66" customWidth="1"/>
    <col min="11550" max="11550" width="9.5546875" style="66" bestFit="1" customWidth="1"/>
    <col min="11551" max="11551" width="10.44140625" style="66" bestFit="1" customWidth="1"/>
    <col min="11552" max="11552" width="9.5546875" style="66" bestFit="1" customWidth="1"/>
    <col min="11553" max="11553" width="10.44140625" style="66" bestFit="1" customWidth="1"/>
    <col min="11554" max="11554" width="12.109375" style="66" customWidth="1"/>
    <col min="11555" max="11555" width="9.109375" style="66"/>
    <col min="11556" max="11556" width="9.5546875" style="66" bestFit="1" customWidth="1"/>
    <col min="11557" max="11557" width="11.5546875" style="66" bestFit="1" customWidth="1"/>
    <col min="11558" max="11558" width="9.109375" style="66"/>
    <col min="11559" max="11559" width="11.5546875" style="66" bestFit="1" customWidth="1"/>
    <col min="11560" max="11560" width="0" style="66" hidden="1" customWidth="1"/>
    <col min="11561" max="11561" width="11.5546875" style="66" bestFit="1" customWidth="1"/>
    <col min="11562" max="11562" width="10.5546875" style="66" customWidth="1"/>
    <col min="11563" max="11563" width="13.109375" style="66" bestFit="1" customWidth="1"/>
    <col min="11564" max="11564" width="1.5546875" style="66" customWidth="1"/>
    <col min="11565" max="11565" width="11.5546875" style="66" customWidth="1"/>
    <col min="11566" max="11775" width="9.109375" style="66"/>
    <col min="11776" max="11776" width="19.5546875" style="66" customWidth="1"/>
    <col min="11777" max="11778" width="12.88671875" style="66" customWidth="1"/>
    <col min="11779" max="11779" width="12" style="66" bestFit="1" customWidth="1"/>
    <col min="11780" max="11780" width="7.88671875" style="66" bestFit="1" customWidth="1"/>
    <col min="11781" max="11781" width="9.5546875" style="66" bestFit="1" customWidth="1"/>
    <col min="11782" max="11782" width="15.6640625" style="66" bestFit="1" customWidth="1"/>
    <col min="11783" max="11783" width="10.5546875" style="66" bestFit="1" customWidth="1"/>
    <col min="11784" max="11784" width="18.6640625" style="66" customWidth="1"/>
    <col min="11785" max="11795" width="0" style="66" hidden="1" customWidth="1"/>
    <col min="11796" max="11796" width="14.109375" style="66" customWidth="1"/>
    <col min="11797" max="11797" width="15.6640625" style="66" customWidth="1"/>
    <col min="11798" max="11798" width="12.88671875" style="66" bestFit="1" customWidth="1"/>
    <col min="11799" max="11799" width="16" style="66" bestFit="1" customWidth="1"/>
    <col min="11800" max="11804" width="0" style="66" hidden="1" customWidth="1"/>
    <col min="11805" max="11805" width="16.5546875" style="66" customWidth="1"/>
    <col min="11806" max="11806" width="9.5546875" style="66" bestFit="1" customWidth="1"/>
    <col min="11807" max="11807" width="10.44140625" style="66" bestFit="1" customWidth="1"/>
    <col min="11808" max="11808" width="9.5546875" style="66" bestFit="1" customWidth="1"/>
    <col min="11809" max="11809" width="10.44140625" style="66" bestFit="1" customWidth="1"/>
    <col min="11810" max="11810" width="12.109375" style="66" customWidth="1"/>
    <col min="11811" max="11811" width="9.109375" style="66"/>
    <col min="11812" max="11812" width="9.5546875" style="66" bestFit="1" customWidth="1"/>
    <col min="11813" max="11813" width="11.5546875" style="66" bestFit="1" customWidth="1"/>
    <col min="11814" max="11814" width="9.109375" style="66"/>
    <col min="11815" max="11815" width="11.5546875" style="66" bestFit="1" customWidth="1"/>
    <col min="11816" max="11816" width="0" style="66" hidden="1" customWidth="1"/>
    <col min="11817" max="11817" width="11.5546875" style="66" bestFit="1" customWidth="1"/>
    <col min="11818" max="11818" width="10.5546875" style="66" customWidth="1"/>
    <col min="11819" max="11819" width="13.109375" style="66" bestFit="1" customWidth="1"/>
    <col min="11820" max="11820" width="1.5546875" style="66" customWidth="1"/>
    <col min="11821" max="11821" width="11.5546875" style="66" customWidth="1"/>
    <col min="11822" max="12031" width="9.109375" style="66"/>
    <col min="12032" max="12032" width="19.5546875" style="66" customWidth="1"/>
    <col min="12033" max="12034" width="12.88671875" style="66" customWidth="1"/>
    <col min="12035" max="12035" width="12" style="66" bestFit="1" customWidth="1"/>
    <col min="12036" max="12036" width="7.88671875" style="66" bestFit="1" customWidth="1"/>
    <col min="12037" max="12037" width="9.5546875" style="66" bestFit="1" customWidth="1"/>
    <col min="12038" max="12038" width="15.6640625" style="66" bestFit="1" customWidth="1"/>
    <col min="12039" max="12039" width="10.5546875" style="66" bestFit="1" customWidth="1"/>
    <col min="12040" max="12040" width="18.6640625" style="66" customWidth="1"/>
    <col min="12041" max="12051" width="0" style="66" hidden="1" customWidth="1"/>
    <col min="12052" max="12052" width="14.109375" style="66" customWidth="1"/>
    <col min="12053" max="12053" width="15.6640625" style="66" customWidth="1"/>
    <col min="12054" max="12054" width="12.88671875" style="66" bestFit="1" customWidth="1"/>
    <col min="12055" max="12055" width="16" style="66" bestFit="1" customWidth="1"/>
    <col min="12056" max="12060" width="0" style="66" hidden="1" customWidth="1"/>
    <col min="12061" max="12061" width="16.5546875" style="66" customWidth="1"/>
    <col min="12062" max="12062" width="9.5546875" style="66" bestFit="1" customWidth="1"/>
    <col min="12063" max="12063" width="10.44140625" style="66" bestFit="1" customWidth="1"/>
    <col min="12064" max="12064" width="9.5546875" style="66" bestFit="1" customWidth="1"/>
    <col min="12065" max="12065" width="10.44140625" style="66" bestFit="1" customWidth="1"/>
    <col min="12066" max="12066" width="12.109375" style="66" customWidth="1"/>
    <col min="12067" max="12067" width="9.109375" style="66"/>
    <col min="12068" max="12068" width="9.5546875" style="66" bestFit="1" customWidth="1"/>
    <col min="12069" max="12069" width="11.5546875" style="66" bestFit="1" customWidth="1"/>
    <col min="12070" max="12070" width="9.109375" style="66"/>
    <col min="12071" max="12071" width="11.5546875" style="66" bestFit="1" customWidth="1"/>
    <col min="12072" max="12072" width="0" style="66" hidden="1" customWidth="1"/>
    <col min="12073" max="12073" width="11.5546875" style="66" bestFit="1" customWidth="1"/>
    <col min="12074" max="12074" width="10.5546875" style="66" customWidth="1"/>
    <col min="12075" max="12075" width="13.109375" style="66" bestFit="1" customWidth="1"/>
    <col min="12076" max="12076" width="1.5546875" style="66" customWidth="1"/>
    <col min="12077" max="12077" width="11.5546875" style="66" customWidth="1"/>
    <col min="12078" max="12287" width="9.109375" style="66"/>
    <col min="12288" max="12288" width="19.5546875" style="66" customWidth="1"/>
    <col min="12289" max="12290" width="12.88671875" style="66" customWidth="1"/>
    <col min="12291" max="12291" width="12" style="66" bestFit="1" customWidth="1"/>
    <col min="12292" max="12292" width="7.88671875" style="66" bestFit="1" customWidth="1"/>
    <col min="12293" max="12293" width="9.5546875" style="66" bestFit="1" customWidth="1"/>
    <col min="12294" max="12294" width="15.6640625" style="66" bestFit="1" customWidth="1"/>
    <col min="12295" max="12295" width="10.5546875" style="66" bestFit="1" customWidth="1"/>
    <col min="12296" max="12296" width="18.6640625" style="66" customWidth="1"/>
    <col min="12297" max="12307" width="0" style="66" hidden="1" customWidth="1"/>
    <col min="12308" max="12308" width="14.109375" style="66" customWidth="1"/>
    <col min="12309" max="12309" width="15.6640625" style="66" customWidth="1"/>
    <col min="12310" max="12310" width="12.88671875" style="66" bestFit="1" customWidth="1"/>
    <col min="12311" max="12311" width="16" style="66" bestFit="1" customWidth="1"/>
    <col min="12312" max="12316" width="0" style="66" hidden="1" customWidth="1"/>
    <col min="12317" max="12317" width="16.5546875" style="66" customWidth="1"/>
    <col min="12318" max="12318" width="9.5546875" style="66" bestFit="1" customWidth="1"/>
    <col min="12319" max="12319" width="10.44140625" style="66" bestFit="1" customWidth="1"/>
    <col min="12320" max="12320" width="9.5546875" style="66" bestFit="1" customWidth="1"/>
    <col min="12321" max="12321" width="10.44140625" style="66" bestFit="1" customWidth="1"/>
    <col min="12322" max="12322" width="12.109375" style="66" customWidth="1"/>
    <col min="12323" max="12323" width="9.109375" style="66"/>
    <col min="12324" max="12324" width="9.5546875" style="66" bestFit="1" customWidth="1"/>
    <col min="12325" max="12325" width="11.5546875" style="66" bestFit="1" customWidth="1"/>
    <col min="12326" max="12326" width="9.109375" style="66"/>
    <col min="12327" max="12327" width="11.5546875" style="66" bestFit="1" customWidth="1"/>
    <col min="12328" max="12328" width="0" style="66" hidden="1" customWidth="1"/>
    <col min="12329" max="12329" width="11.5546875" style="66" bestFit="1" customWidth="1"/>
    <col min="12330" max="12330" width="10.5546875" style="66" customWidth="1"/>
    <col min="12331" max="12331" width="13.109375" style="66" bestFit="1" customWidth="1"/>
    <col min="12332" max="12332" width="1.5546875" style="66" customWidth="1"/>
    <col min="12333" max="12333" width="11.5546875" style="66" customWidth="1"/>
    <col min="12334" max="12543" width="9.109375" style="66"/>
    <col min="12544" max="12544" width="19.5546875" style="66" customWidth="1"/>
    <col min="12545" max="12546" width="12.88671875" style="66" customWidth="1"/>
    <col min="12547" max="12547" width="12" style="66" bestFit="1" customWidth="1"/>
    <col min="12548" max="12548" width="7.88671875" style="66" bestFit="1" customWidth="1"/>
    <col min="12549" max="12549" width="9.5546875" style="66" bestFit="1" customWidth="1"/>
    <col min="12550" max="12550" width="15.6640625" style="66" bestFit="1" customWidth="1"/>
    <col min="12551" max="12551" width="10.5546875" style="66" bestFit="1" customWidth="1"/>
    <col min="12552" max="12552" width="18.6640625" style="66" customWidth="1"/>
    <col min="12553" max="12563" width="0" style="66" hidden="1" customWidth="1"/>
    <col min="12564" max="12564" width="14.109375" style="66" customWidth="1"/>
    <col min="12565" max="12565" width="15.6640625" style="66" customWidth="1"/>
    <col min="12566" max="12566" width="12.88671875" style="66" bestFit="1" customWidth="1"/>
    <col min="12567" max="12567" width="16" style="66" bestFit="1" customWidth="1"/>
    <col min="12568" max="12572" width="0" style="66" hidden="1" customWidth="1"/>
    <col min="12573" max="12573" width="16.5546875" style="66" customWidth="1"/>
    <col min="12574" max="12574" width="9.5546875" style="66" bestFit="1" customWidth="1"/>
    <col min="12575" max="12575" width="10.44140625" style="66" bestFit="1" customWidth="1"/>
    <col min="12576" max="12576" width="9.5546875" style="66" bestFit="1" customWidth="1"/>
    <col min="12577" max="12577" width="10.44140625" style="66" bestFit="1" customWidth="1"/>
    <col min="12578" max="12578" width="12.109375" style="66" customWidth="1"/>
    <col min="12579" max="12579" width="9.109375" style="66"/>
    <col min="12580" max="12580" width="9.5546875" style="66" bestFit="1" customWidth="1"/>
    <col min="12581" max="12581" width="11.5546875" style="66" bestFit="1" customWidth="1"/>
    <col min="12582" max="12582" width="9.109375" style="66"/>
    <col min="12583" max="12583" width="11.5546875" style="66" bestFit="1" customWidth="1"/>
    <col min="12584" max="12584" width="0" style="66" hidden="1" customWidth="1"/>
    <col min="12585" max="12585" width="11.5546875" style="66" bestFit="1" customWidth="1"/>
    <col min="12586" max="12586" width="10.5546875" style="66" customWidth="1"/>
    <col min="12587" max="12587" width="13.109375" style="66" bestFit="1" customWidth="1"/>
    <col min="12588" max="12588" width="1.5546875" style="66" customWidth="1"/>
    <col min="12589" max="12589" width="11.5546875" style="66" customWidth="1"/>
    <col min="12590" max="12799" width="9.109375" style="66"/>
    <col min="12800" max="12800" width="19.5546875" style="66" customWidth="1"/>
    <col min="12801" max="12802" width="12.88671875" style="66" customWidth="1"/>
    <col min="12803" max="12803" width="12" style="66" bestFit="1" customWidth="1"/>
    <col min="12804" max="12804" width="7.88671875" style="66" bestFit="1" customWidth="1"/>
    <col min="12805" max="12805" width="9.5546875" style="66" bestFit="1" customWidth="1"/>
    <col min="12806" max="12806" width="15.6640625" style="66" bestFit="1" customWidth="1"/>
    <col min="12807" max="12807" width="10.5546875" style="66" bestFit="1" customWidth="1"/>
    <col min="12808" max="12808" width="18.6640625" style="66" customWidth="1"/>
    <col min="12809" max="12819" width="0" style="66" hidden="1" customWidth="1"/>
    <col min="12820" max="12820" width="14.109375" style="66" customWidth="1"/>
    <col min="12821" max="12821" width="15.6640625" style="66" customWidth="1"/>
    <col min="12822" max="12822" width="12.88671875" style="66" bestFit="1" customWidth="1"/>
    <col min="12823" max="12823" width="16" style="66" bestFit="1" customWidth="1"/>
    <col min="12824" max="12828" width="0" style="66" hidden="1" customWidth="1"/>
    <col min="12829" max="12829" width="16.5546875" style="66" customWidth="1"/>
    <col min="12830" max="12830" width="9.5546875" style="66" bestFit="1" customWidth="1"/>
    <col min="12831" max="12831" width="10.44140625" style="66" bestFit="1" customWidth="1"/>
    <col min="12832" max="12832" width="9.5546875" style="66" bestFit="1" customWidth="1"/>
    <col min="12833" max="12833" width="10.44140625" style="66" bestFit="1" customWidth="1"/>
    <col min="12834" max="12834" width="12.109375" style="66" customWidth="1"/>
    <col min="12835" max="12835" width="9.109375" style="66"/>
    <col min="12836" max="12836" width="9.5546875" style="66" bestFit="1" customWidth="1"/>
    <col min="12837" max="12837" width="11.5546875" style="66" bestFit="1" customWidth="1"/>
    <col min="12838" max="12838" width="9.109375" style="66"/>
    <col min="12839" max="12839" width="11.5546875" style="66" bestFit="1" customWidth="1"/>
    <col min="12840" max="12840" width="0" style="66" hidden="1" customWidth="1"/>
    <col min="12841" max="12841" width="11.5546875" style="66" bestFit="1" customWidth="1"/>
    <col min="12842" max="12842" width="10.5546875" style="66" customWidth="1"/>
    <col min="12843" max="12843" width="13.109375" style="66" bestFit="1" customWidth="1"/>
    <col min="12844" max="12844" width="1.5546875" style="66" customWidth="1"/>
    <col min="12845" max="12845" width="11.5546875" style="66" customWidth="1"/>
    <col min="12846" max="13055" width="9.109375" style="66"/>
    <col min="13056" max="13056" width="19.5546875" style="66" customWidth="1"/>
    <col min="13057" max="13058" width="12.88671875" style="66" customWidth="1"/>
    <col min="13059" max="13059" width="12" style="66" bestFit="1" customWidth="1"/>
    <col min="13060" max="13060" width="7.88671875" style="66" bestFit="1" customWidth="1"/>
    <col min="13061" max="13061" width="9.5546875" style="66" bestFit="1" customWidth="1"/>
    <col min="13062" max="13062" width="15.6640625" style="66" bestFit="1" customWidth="1"/>
    <col min="13063" max="13063" width="10.5546875" style="66" bestFit="1" customWidth="1"/>
    <col min="13064" max="13064" width="18.6640625" style="66" customWidth="1"/>
    <col min="13065" max="13075" width="0" style="66" hidden="1" customWidth="1"/>
    <col min="13076" max="13076" width="14.109375" style="66" customWidth="1"/>
    <col min="13077" max="13077" width="15.6640625" style="66" customWidth="1"/>
    <col min="13078" max="13078" width="12.88671875" style="66" bestFit="1" customWidth="1"/>
    <col min="13079" max="13079" width="16" style="66" bestFit="1" customWidth="1"/>
    <col min="13080" max="13084" width="0" style="66" hidden="1" customWidth="1"/>
    <col min="13085" max="13085" width="16.5546875" style="66" customWidth="1"/>
    <col min="13086" max="13086" width="9.5546875" style="66" bestFit="1" customWidth="1"/>
    <col min="13087" max="13087" width="10.44140625" style="66" bestFit="1" customWidth="1"/>
    <col min="13088" max="13088" width="9.5546875" style="66" bestFit="1" customWidth="1"/>
    <col min="13089" max="13089" width="10.44140625" style="66" bestFit="1" customWidth="1"/>
    <col min="13090" max="13090" width="12.109375" style="66" customWidth="1"/>
    <col min="13091" max="13091" width="9.109375" style="66"/>
    <col min="13092" max="13092" width="9.5546875" style="66" bestFit="1" customWidth="1"/>
    <col min="13093" max="13093" width="11.5546875" style="66" bestFit="1" customWidth="1"/>
    <col min="13094" max="13094" width="9.109375" style="66"/>
    <col min="13095" max="13095" width="11.5546875" style="66" bestFit="1" customWidth="1"/>
    <col min="13096" max="13096" width="0" style="66" hidden="1" customWidth="1"/>
    <col min="13097" max="13097" width="11.5546875" style="66" bestFit="1" customWidth="1"/>
    <col min="13098" max="13098" width="10.5546875" style="66" customWidth="1"/>
    <col min="13099" max="13099" width="13.109375" style="66" bestFit="1" customWidth="1"/>
    <col min="13100" max="13100" width="1.5546875" style="66" customWidth="1"/>
    <col min="13101" max="13101" width="11.5546875" style="66" customWidth="1"/>
    <col min="13102" max="13311" width="9.109375" style="66"/>
    <col min="13312" max="13312" width="19.5546875" style="66" customWidth="1"/>
    <col min="13313" max="13314" width="12.88671875" style="66" customWidth="1"/>
    <col min="13315" max="13315" width="12" style="66" bestFit="1" customWidth="1"/>
    <col min="13316" max="13316" width="7.88671875" style="66" bestFit="1" customWidth="1"/>
    <col min="13317" max="13317" width="9.5546875" style="66" bestFit="1" customWidth="1"/>
    <col min="13318" max="13318" width="15.6640625" style="66" bestFit="1" customWidth="1"/>
    <col min="13319" max="13319" width="10.5546875" style="66" bestFit="1" customWidth="1"/>
    <col min="13320" max="13320" width="18.6640625" style="66" customWidth="1"/>
    <col min="13321" max="13331" width="0" style="66" hidden="1" customWidth="1"/>
    <col min="13332" max="13332" width="14.109375" style="66" customWidth="1"/>
    <col min="13333" max="13333" width="15.6640625" style="66" customWidth="1"/>
    <col min="13334" max="13334" width="12.88671875" style="66" bestFit="1" customWidth="1"/>
    <col min="13335" max="13335" width="16" style="66" bestFit="1" customWidth="1"/>
    <col min="13336" max="13340" width="0" style="66" hidden="1" customWidth="1"/>
    <col min="13341" max="13341" width="16.5546875" style="66" customWidth="1"/>
    <col min="13342" max="13342" width="9.5546875" style="66" bestFit="1" customWidth="1"/>
    <col min="13343" max="13343" width="10.44140625" style="66" bestFit="1" customWidth="1"/>
    <col min="13344" max="13344" width="9.5546875" style="66" bestFit="1" customWidth="1"/>
    <col min="13345" max="13345" width="10.44140625" style="66" bestFit="1" customWidth="1"/>
    <col min="13346" max="13346" width="12.109375" style="66" customWidth="1"/>
    <col min="13347" max="13347" width="9.109375" style="66"/>
    <col min="13348" max="13348" width="9.5546875" style="66" bestFit="1" customWidth="1"/>
    <col min="13349" max="13349" width="11.5546875" style="66" bestFit="1" customWidth="1"/>
    <col min="13350" max="13350" width="9.109375" style="66"/>
    <col min="13351" max="13351" width="11.5546875" style="66" bestFit="1" customWidth="1"/>
    <col min="13352" max="13352" width="0" style="66" hidden="1" customWidth="1"/>
    <col min="13353" max="13353" width="11.5546875" style="66" bestFit="1" customWidth="1"/>
    <col min="13354" max="13354" width="10.5546875" style="66" customWidth="1"/>
    <col min="13355" max="13355" width="13.109375" style="66" bestFit="1" customWidth="1"/>
    <col min="13356" max="13356" width="1.5546875" style="66" customWidth="1"/>
    <col min="13357" max="13357" width="11.5546875" style="66" customWidth="1"/>
    <col min="13358" max="13567" width="9.109375" style="66"/>
    <col min="13568" max="13568" width="19.5546875" style="66" customWidth="1"/>
    <col min="13569" max="13570" width="12.88671875" style="66" customWidth="1"/>
    <col min="13571" max="13571" width="12" style="66" bestFit="1" customWidth="1"/>
    <col min="13572" max="13572" width="7.88671875" style="66" bestFit="1" customWidth="1"/>
    <col min="13573" max="13573" width="9.5546875" style="66" bestFit="1" customWidth="1"/>
    <col min="13574" max="13574" width="15.6640625" style="66" bestFit="1" customWidth="1"/>
    <col min="13575" max="13575" width="10.5546875" style="66" bestFit="1" customWidth="1"/>
    <col min="13576" max="13576" width="18.6640625" style="66" customWidth="1"/>
    <col min="13577" max="13587" width="0" style="66" hidden="1" customWidth="1"/>
    <col min="13588" max="13588" width="14.109375" style="66" customWidth="1"/>
    <col min="13589" max="13589" width="15.6640625" style="66" customWidth="1"/>
    <col min="13590" max="13590" width="12.88671875" style="66" bestFit="1" customWidth="1"/>
    <col min="13591" max="13591" width="16" style="66" bestFit="1" customWidth="1"/>
    <col min="13592" max="13596" width="0" style="66" hidden="1" customWidth="1"/>
    <col min="13597" max="13597" width="16.5546875" style="66" customWidth="1"/>
    <col min="13598" max="13598" width="9.5546875" style="66" bestFit="1" customWidth="1"/>
    <col min="13599" max="13599" width="10.44140625" style="66" bestFit="1" customWidth="1"/>
    <col min="13600" max="13600" width="9.5546875" style="66" bestFit="1" customWidth="1"/>
    <col min="13601" max="13601" width="10.44140625" style="66" bestFit="1" customWidth="1"/>
    <col min="13602" max="13602" width="12.109375" style="66" customWidth="1"/>
    <col min="13603" max="13603" width="9.109375" style="66"/>
    <col min="13604" max="13604" width="9.5546875" style="66" bestFit="1" customWidth="1"/>
    <col min="13605" max="13605" width="11.5546875" style="66" bestFit="1" customWidth="1"/>
    <col min="13606" max="13606" width="9.109375" style="66"/>
    <col min="13607" max="13607" width="11.5546875" style="66" bestFit="1" customWidth="1"/>
    <col min="13608" max="13608" width="0" style="66" hidden="1" customWidth="1"/>
    <col min="13609" max="13609" width="11.5546875" style="66" bestFit="1" customWidth="1"/>
    <col min="13610" max="13610" width="10.5546875" style="66" customWidth="1"/>
    <col min="13611" max="13611" width="13.109375" style="66" bestFit="1" customWidth="1"/>
    <col min="13612" max="13612" width="1.5546875" style="66" customWidth="1"/>
    <col min="13613" max="13613" width="11.5546875" style="66" customWidth="1"/>
    <col min="13614" max="13823" width="9.109375" style="66"/>
    <col min="13824" max="13824" width="19.5546875" style="66" customWidth="1"/>
    <col min="13825" max="13826" width="12.88671875" style="66" customWidth="1"/>
    <col min="13827" max="13827" width="12" style="66" bestFit="1" customWidth="1"/>
    <col min="13828" max="13828" width="7.88671875" style="66" bestFit="1" customWidth="1"/>
    <col min="13829" max="13829" width="9.5546875" style="66" bestFit="1" customWidth="1"/>
    <col min="13830" max="13830" width="15.6640625" style="66" bestFit="1" customWidth="1"/>
    <col min="13831" max="13831" width="10.5546875" style="66" bestFit="1" customWidth="1"/>
    <col min="13832" max="13832" width="18.6640625" style="66" customWidth="1"/>
    <col min="13833" max="13843" width="0" style="66" hidden="1" customWidth="1"/>
    <col min="13844" max="13844" width="14.109375" style="66" customWidth="1"/>
    <col min="13845" max="13845" width="15.6640625" style="66" customWidth="1"/>
    <col min="13846" max="13846" width="12.88671875" style="66" bestFit="1" customWidth="1"/>
    <col min="13847" max="13847" width="16" style="66" bestFit="1" customWidth="1"/>
    <col min="13848" max="13852" width="0" style="66" hidden="1" customWidth="1"/>
    <col min="13853" max="13853" width="16.5546875" style="66" customWidth="1"/>
    <col min="13854" max="13854" width="9.5546875" style="66" bestFit="1" customWidth="1"/>
    <col min="13855" max="13855" width="10.44140625" style="66" bestFit="1" customWidth="1"/>
    <col min="13856" max="13856" width="9.5546875" style="66" bestFit="1" customWidth="1"/>
    <col min="13857" max="13857" width="10.44140625" style="66" bestFit="1" customWidth="1"/>
    <col min="13858" max="13858" width="12.109375" style="66" customWidth="1"/>
    <col min="13859" max="13859" width="9.109375" style="66"/>
    <col min="13860" max="13860" width="9.5546875" style="66" bestFit="1" customWidth="1"/>
    <col min="13861" max="13861" width="11.5546875" style="66" bestFit="1" customWidth="1"/>
    <col min="13862" max="13862" width="9.109375" style="66"/>
    <col min="13863" max="13863" width="11.5546875" style="66" bestFit="1" customWidth="1"/>
    <col min="13864" max="13864" width="0" style="66" hidden="1" customWidth="1"/>
    <col min="13865" max="13865" width="11.5546875" style="66" bestFit="1" customWidth="1"/>
    <col min="13866" max="13866" width="10.5546875" style="66" customWidth="1"/>
    <col min="13867" max="13867" width="13.109375" style="66" bestFit="1" customWidth="1"/>
    <col min="13868" max="13868" width="1.5546875" style="66" customWidth="1"/>
    <col min="13869" max="13869" width="11.5546875" style="66" customWidth="1"/>
    <col min="13870" max="14079" width="9.109375" style="66"/>
    <col min="14080" max="14080" width="19.5546875" style="66" customWidth="1"/>
    <col min="14081" max="14082" width="12.88671875" style="66" customWidth="1"/>
    <col min="14083" max="14083" width="12" style="66" bestFit="1" customWidth="1"/>
    <col min="14084" max="14084" width="7.88671875" style="66" bestFit="1" customWidth="1"/>
    <col min="14085" max="14085" width="9.5546875" style="66" bestFit="1" customWidth="1"/>
    <col min="14086" max="14086" width="15.6640625" style="66" bestFit="1" customWidth="1"/>
    <col min="14087" max="14087" width="10.5546875" style="66" bestFit="1" customWidth="1"/>
    <col min="14088" max="14088" width="18.6640625" style="66" customWidth="1"/>
    <col min="14089" max="14099" width="0" style="66" hidden="1" customWidth="1"/>
    <col min="14100" max="14100" width="14.109375" style="66" customWidth="1"/>
    <col min="14101" max="14101" width="15.6640625" style="66" customWidth="1"/>
    <col min="14102" max="14102" width="12.88671875" style="66" bestFit="1" customWidth="1"/>
    <col min="14103" max="14103" width="16" style="66" bestFit="1" customWidth="1"/>
    <col min="14104" max="14108" width="0" style="66" hidden="1" customWidth="1"/>
    <col min="14109" max="14109" width="16.5546875" style="66" customWidth="1"/>
    <col min="14110" max="14110" width="9.5546875" style="66" bestFit="1" customWidth="1"/>
    <col min="14111" max="14111" width="10.44140625" style="66" bestFit="1" customWidth="1"/>
    <col min="14112" max="14112" width="9.5546875" style="66" bestFit="1" customWidth="1"/>
    <col min="14113" max="14113" width="10.44140625" style="66" bestFit="1" customWidth="1"/>
    <col min="14114" max="14114" width="12.109375" style="66" customWidth="1"/>
    <col min="14115" max="14115" width="9.109375" style="66"/>
    <col min="14116" max="14116" width="9.5546875" style="66" bestFit="1" customWidth="1"/>
    <col min="14117" max="14117" width="11.5546875" style="66" bestFit="1" customWidth="1"/>
    <col min="14118" max="14118" width="9.109375" style="66"/>
    <col min="14119" max="14119" width="11.5546875" style="66" bestFit="1" customWidth="1"/>
    <col min="14120" max="14120" width="0" style="66" hidden="1" customWidth="1"/>
    <col min="14121" max="14121" width="11.5546875" style="66" bestFit="1" customWidth="1"/>
    <col min="14122" max="14122" width="10.5546875" style="66" customWidth="1"/>
    <col min="14123" max="14123" width="13.109375" style="66" bestFit="1" customWidth="1"/>
    <col min="14124" max="14124" width="1.5546875" style="66" customWidth="1"/>
    <col min="14125" max="14125" width="11.5546875" style="66" customWidth="1"/>
    <col min="14126" max="14335" width="9.109375" style="66"/>
    <col min="14336" max="14336" width="19.5546875" style="66" customWidth="1"/>
    <col min="14337" max="14338" width="12.88671875" style="66" customWidth="1"/>
    <col min="14339" max="14339" width="12" style="66" bestFit="1" customWidth="1"/>
    <col min="14340" max="14340" width="7.88671875" style="66" bestFit="1" customWidth="1"/>
    <col min="14341" max="14341" width="9.5546875" style="66" bestFit="1" customWidth="1"/>
    <col min="14342" max="14342" width="15.6640625" style="66" bestFit="1" customWidth="1"/>
    <col min="14343" max="14343" width="10.5546875" style="66" bestFit="1" customWidth="1"/>
    <col min="14344" max="14344" width="18.6640625" style="66" customWidth="1"/>
    <col min="14345" max="14355" width="0" style="66" hidden="1" customWidth="1"/>
    <col min="14356" max="14356" width="14.109375" style="66" customWidth="1"/>
    <col min="14357" max="14357" width="15.6640625" style="66" customWidth="1"/>
    <col min="14358" max="14358" width="12.88671875" style="66" bestFit="1" customWidth="1"/>
    <col min="14359" max="14359" width="16" style="66" bestFit="1" customWidth="1"/>
    <col min="14360" max="14364" width="0" style="66" hidden="1" customWidth="1"/>
    <col min="14365" max="14365" width="16.5546875" style="66" customWidth="1"/>
    <col min="14366" max="14366" width="9.5546875" style="66" bestFit="1" customWidth="1"/>
    <col min="14367" max="14367" width="10.44140625" style="66" bestFit="1" customWidth="1"/>
    <col min="14368" max="14368" width="9.5546875" style="66" bestFit="1" customWidth="1"/>
    <col min="14369" max="14369" width="10.44140625" style="66" bestFit="1" customWidth="1"/>
    <col min="14370" max="14370" width="12.109375" style="66" customWidth="1"/>
    <col min="14371" max="14371" width="9.109375" style="66"/>
    <col min="14372" max="14372" width="9.5546875" style="66" bestFit="1" customWidth="1"/>
    <col min="14373" max="14373" width="11.5546875" style="66" bestFit="1" customWidth="1"/>
    <col min="14374" max="14374" width="9.109375" style="66"/>
    <col min="14375" max="14375" width="11.5546875" style="66" bestFit="1" customWidth="1"/>
    <col min="14376" max="14376" width="0" style="66" hidden="1" customWidth="1"/>
    <col min="14377" max="14377" width="11.5546875" style="66" bestFit="1" customWidth="1"/>
    <col min="14378" max="14378" width="10.5546875" style="66" customWidth="1"/>
    <col min="14379" max="14379" width="13.109375" style="66" bestFit="1" customWidth="1"/>
    <col min="14380" max="14380" width="1.5546875" style="66" customWidth="1"/>
    <col min="14381" max="14381" width="11.5546875" style="66" customWidth="1"/>
    <col min="14382" max="14591" width="9.109375" style="66"/>
    <col min="14592" max="14592" width="19.5546875" style="66" customWidth="1"/>
    <col min="14593" max="14594" width="12.88671875" style="66" customWidth="1"/>
    <col min="14595" max="14595" width="12" style="66" bestFit="1" customWidth="1"/>
    <col min="14596" max="14596" width="7.88671875" style="66" bestFit="1" customWidth="1"/>
    <col min="14597" max="14597" width="9.5546875" style="66" bestFit="1" customWidth="1"/>
    <col min="14598" max="14598" width="15.6640625" style="66" bestFit="1" customWidth="1"/>
    <col min="14599" max="14599" width="10.5546875" style="66" bestFit="1" customWidth="1"/>
    <col min="14600" max="14600" width="18.6640625" style="66" customWidth="1"/>
    <col min="14601" max="14611" width="0" style="66" hidden="1" customWidth="1"/>
    <col min="14612" max="14612" width="14.109375" style="66" customWidth="1"/>
    <col min="14613" max="14613" width="15.6640625" style="66" customWidth="1"/>
    <col min="14614" max="14614" width="12.88671875" style="66" bestFit="1" customWidth="1"/>
    <col min="14615" max="14615" width="16" style="66" bestFit="1" customWidth="1"/>
    <col min="14616" max="14620" width="0" style="66" hidden="1" customWidth="1"/>
    <col min="14621" max="14621" width="16.5546875" style="66" customWidth="1"/>
    <col min="14622" max="14622" width="9.5546875" style="66" bestFit="1" customWidth="1"/>
    <col min="14623" max="14623" width="10.44140625" style="66" bestFit="1" customWidth="1"/>
    <col min="14624" max="14624" width="9.5546875" style="66" bestFit="1" customWidth="1"/>
    <col min="14625" max="14625" width="10.44140625" style="66" bestFit="1" customWidth="1"/>
    <col min="14626" max="14626" width="12.109375" style="66" customWidth="1"/>
    <col min="14627" max="14627" width="9.109375" style="66"/>
    <col min="14628" max="14628" width="9.5546875" style="66" bestFit="1" customWidth="1"/>
    <col min="14629" max="14629" width="11.5546875" style="66" bestFit="1" customWidth="1"/>
    <col min="14630" max="14630" width="9.109375" style="66"/>
    <col min="14631" max="14631" width="11.5546875" style="66" bestFit="1" customWidth="1"/>
    <col min="14632" max="14632" width="0" style="66" hidden="1" customWidth="1"/>
    <col min="14633" max="14633" width="11.5546875" style="66" bestFit="1" customWidth="1"/>
    <col min="14634" max="14634" width="10.5546875" style="66" customWidth="1"/>
    <col min="14635" max="14635" width="13.109375" style="66" bestFit="1" customWidth="1"/>
    <col min="14636" max="14636" width="1.5546875" style="66" customWidth="1"/>
    <col min="14637" max="14637" width="11.5546875" style="66" customWidth="1"/>
    <col min="14638" max="14847" width="9.109375" style="66"/>
    <col min="14848" max="14848" width="19.5546875" style="66" customWidth="1"/>
    <col min="14849" max="14850" width="12.88671875" style="66" customWidth="1"/>
    <col min="14851" max="14851" width="12" style="66" bestFit="1" customWidth="1"/>
    <col min="14852" max="14852" width="7.88671875" style="66" bestFit="1" customWidth="1"/>
    <col min="14853" max="14853" width="9.5546875" style="66" bestFit="1" customWidth="1"/>
    <col min="14854" max="14854" width="15.6640625" style="66" bestFit="1" customWidth="1"/>
    <col min="14855" max="14855" width="10.5546875" style="66" bestFit="1" customWidth="1"/>
    <col min="14856" max="14856" width="18.6640625" style="66" customWidth="1"/>
    <col min="14857" max="14867" width="0" style="66" hidden="1" customWidth="1"/>
    <col min="14868" max="14868" width="14.109375" style="66" customWidth="1"/>
    <col min="14869" max="14869" width="15.6640625" style="66" customWidth="1"/>
    <col min="14870" max="14870" width="12.88671875" style="66" bestFit="1" customWidth="1"/>
    <col min="14871" max="14871" width="16" style="66" bestFit="1" customWidth="1"/>
    <col min="14872" max="14876" width="0" style="66" hidden="1" customWidth="1"/>
    <col min="14877" max="14877" width="16.5546875" style="66" customWidth="1"/>
    <col min="14878" max="14878" width="9.5546875" style="66" bestFit="1" customWidth="1"/>
    <col min="14879" max="14879" width="10.44140625" style="66" bestFit="1" customWidth="1"/>
    <col min="14880" max="14880" width="9.5546875" style="66" bestFit="1" customWidth="1"/>
    <col min="14881" max="14881" width="10.44140625" style="66" bestFit="1" customWidth="1"/>
    <col min="14882" max="14882" width="12.109375" style="66" customWidth="1"/>
    <col min="14883" max="14883" width="9.109375" style="66"/>
    <col min="14884" max="14884" width="9.5546875" style="66" bestFit="1" customWidth="1"/>
    <col min="14885" max="14885" width="11.5546875" style="66" bestFit="1" customWidth="1"/>
    <col min="14886" max="14886" width="9.109375" style="66"/>
    <col min="14887" max="14887" width="11.5546875" style="66" bestFit="1" customWidth="1"/>
    <col min="14888" max="14888" width="0" style="66" hidden="1" customWidth="1"/>
    <col min="14889" max="14889" width="11.5546875" style="66" bestFit="1" customWidth="1"/>
    <col min="14890" max="14890" width="10.5546875" style="66" customWidth="1"/>
    <col min="14891" max="14891" width="13.109375" style="66" bestFit="1" customWidth="1"/>
    <col min="14892" max="14892" width="1.5546875" style="66" customWidth="1"/>
    <col min="14893" max="14893" width="11.5546875" style="66" customWidth="1"/>
    <col min="14894" max="15103" width="9.109375" style="66"/>
    <col min="15104" max="15104" width="19.5546875" style="66" customWidth="1"/>
    <col min="15105" max="15106" width="12.88671875" style="66" customWidth="1"/>
    <col min="15107" max="15107" width="12" style="66" bestFit="1" customWidth="1"/>
    <col min="15108" max="15108" width="7.88671875" style="66" bestFit="1" customWidth="1"/>
    <col min="15109" max="15109" width="9.5546875" style="66" bestFit="1" customWidth="1"/>
    <col min="15110" max="15110" width="15.6640625" style="66" bestFit="1" customWidth="1"/>
    <col min="15111" max="15111" width="10.5546875" style="66" bestFit="1" customWidth="1"/>
    <col min="15112" max="15112" width="18.6640625" style="66" customWidth="1"/>
    <col min="15113" max="15123" width="0" style="66" hidden="1" customWidth="1"/>
    <col min="15124" max="15124" width="14.109375" style="66" customWidth="1"/>
    <col min="15125" max="15125" width="15.6640625" style="66" customWidth="1"/>
    <col min="15126" max="15126" width="12.88671875" style="66" bestFit="1" customWidth="1"/>
    <col min="15127" max="15127" width="16" style="66" bestFit="1" customWidth="1"/>
    <col min="15128" max="15132" width="0" style="66" hidden="1" customWidth="1"/>
    <col min="15133" max="15133" width="16.5546875" style="66" customWidth="1"/>
    <col min="15134" max="15134" width="9.5546875" style="66" bestFit="1" customWidth="1"/>
    <col min="15135" max="15135" width="10.44140625" style="66" bestFit="1" customWidth="1"/>
    <col min="15136" max="15136" width="9.5546875" style="66" bestFit="1" customWidth="1"/>
    <col min="15137" max="15137" width="10.44140625" style="66" bestFit="1" customWidth="1"/>
    <col min="15138" max="15138" width="12.109375" style="66" customWidth="1"/>
    <col min="15139" max="15139" width="9.109375" style="66"/>
    <col min="15140" max="15140" width="9.5546875" style="66" bestFit="1" customWidth="1"/>
    <col min="15141" max="15141" width="11.5546875" style="66" bestFit="1" customWidth="1"/>
    <col min="15142" max="15142" width="9.109375" style="66"/>
    <col min="15143" max="15143" width="11.5546875" style="66" bestFit="1" customWidth="1"/>
    <col min="15144" max="15144" width="0" style="66" hidden="1" customWidth="1"/>
    <col min="15145" max="15145" width="11.5546875" style="66" bestFit="1" customWidth="1"/>
    <col min="15146" max="15146" width="10.5546875" style="66" customWidth="1"/>
    <col min="15147" max="15147" width="13.109375" style="66" bestFit="1" customWidth="1"/>
    <col min="15148" max="15148" width="1.5546875" style="66" customWidth="1"/>
    <col min="15149" max="15149" width="11.5546875" style="66" customWidth="1"/>
    <col min="15150" max="15359" width="9.109375" style="66"/>
    <col min="15360" max="15360" width="19.5546875" style="66" customWidth="1"/>
    <col min="15361" max="15362" width="12.88671875" style="66" customWidth="1"/>
    <col min="15363" max="15363" width="12" style="66" bestFit="1" customWidth="1"/>
    <col min="15364" max="15364" width="7.88671875" style="66" bestFit="1" customWidth="1"/>
    <col min="15365" max="15365" width="9.5546875" style="66" bestFit="1" customWidth="1"/>
    <col min="15366" max="15366" width="15.6640625" style="66" bestFit="1" customWidth="1"/>
    <col min="15367" max="15367" width="10.5546875" style="66" bestFit="1" customWidth="1"/>
    <col min="15368" max="15368" width="18.6640625" style="66" customWidth="1"/>
    <col min="15369" max="15379" width="0" style="66" hidden="1" customWidth="1"/>
    <col min="15380" max="15380" width="14.109375" style="66" customWidth="1"/>
    <col min="15381" max="15381" width="15.6640625" style="66" customWidth="1"/>
    <col min="15382" max="15382" width="12.88671875" style="66" bestFit="1" customWidth="1"/>
    <col min="15383" max="15383" width="16" style="66" bestFit="1" customWidth="1"/>
    <col min="15384" max="15388" width="0" style="66" hidden="1" customWidth="1"/>
    <col min="15389" max="15389" width="16.5546875" style="66" customWidth="1"/>
    <col min="15390" max="15390" width="9.5546875" style="66" bestFit="1" customWidth="1"/>
    <col min="15391" max="15391" width="10.44140625" style="66" bestFit="1" customWidth="1"/>
    <col min="15392" max="15392" width="9.5546875" style="66" bestFit="1" customWidth="1"/>
    <col min="15393" max="15393" width="10.44140625" style="66" bestFit="1" customWidth="1"/>
    <col min="15394" max="15394" width="12.109375" style="66" customWidth="1"/>
    <col min="15395" max="15395" width="9.109375" style="66"/>
    <col min="15396" max="15396" width="9.5546875" style="66" bestFit="1" customWidth="1"/>
    <col min="15397" max="15397" width="11.5546875" style="66" bestFit="1" customWidth="1"/>
    <col min="15398" max="15398" width="9.109375" style="66"/>
    <col min="15399" max="15399" width="11.5546875" style="66" bestFit="1" customWidth="1"/>
    <col min="15400" max="15400" width="0" style="66" hidden="1" customWidth="1"/>
    <col min="15401" max="15401" width="11.5546875" style="66" bestFit="1" customWidth="1"/>
    <col min="15402" max="15402" width="10.5546875" style="66" customWidth="1"/>
    <col min="15403" max="15403" width="13.109375" style="66" bestFit="1" customWidth="1"/>
    <col min="15404" max="15404" width="1.5546875" style="66" customWidth="1"/>
    <col min="15405" max="15405" width="11.5546875" style="66" customWidth="1"/>
    <col min="15406" max="15615" width="9.109375" style="66"/>
    <col min="15616" max="15616" width="19.5546875" style="66" customWidth="1"/>
    <col min="15617" max="15618" width="12.88671875" style="66" customWidth="1"/>
    <col min="15619" max="15619" width="12" style="66" bestFit="1" customWidth="1"/>
    <col min="15620" max="15620" width="7.88671875" style="66" bestFit="1" customWidth="1"/>
    <col min="15621" max="15621" width="9.5546875" style="66" bestFit="1" customWidth="1"/>
    <col min="15622" max="15622" width="15.6640625" style="66" bestFit="1" customWidth="1"/>
    <col min="15623" max="15623" width="10.5546875" style="66" bestFit="1" customWidth="1"/>
    <col min="15624" max="15624" width="18.6640625" style="66" customWidth="1"/>
    <col min="15625" max="15635" width="0" style="66" hidden="1" customWidth="1"/>
    <col min="15636" max="15636" width="14.109375" style="66" customWidth="1"/>
    <col min="15637" max="15637" width="15.6640625" style="66" customWidth="1"/>
    <col min="15638" max="15638" width="12.88671875" style="66" bestFit="1" customWidth="1"/>
    <col min="15639" max="15639" width="16" style="66" bestFit="1" customWidth="1"/>
    <col min="15640" max="15644" width="0" style="66" hidden="1" customWidth="1"/>
    <col min="15645" max="15645" width="16.5546875" style="66" customWidth="1"/>
    <col min="15646" max="15646" width="9.5546875" style="66" bestFit="1" customWidth="1"/>
    <col min="15647" max="15647" width="10.44140625" style="66" bestFit="1" customWidth="1"/>
    <col min="15648" max="15648" width="9.5546875" style="66" bestFit="1" customWidth="1"/>
    <col min="15649" max="15649" width="10.44140625" style="66" bestFit="1" customWidth="1"/>
    <col min="15650" max="15650" width="12.109375" style="66" customWidth="1"/>
    <col min="15651" max="15651" width="9.109375" style="66"/>
    <col min="15652" max="15652" width="9.5546875" style="66" bestFit="1" customWidth="1"/>
    <col min="15653" max="15653" width="11.5546875" style="66" bestFit="1" customWidth="1"/>
    <col min="15654" max="15654" width="9.109375" style="66"/>
    <col min="15655" max="15655" width="11.5546875" style="66" bestFit="1" customWidth="1"/>
    <col min="15656" max="15656" width="0" style="66" hidden="1" customWidth="1"/>
    <col min="15657" max="15657" width="11.5546875" style="66" bestFit="1" customWidth="1"/>
    <col min="15658" max="15658" width="10.5546875" style="66" customWidth="1"/>
    <col min="15659" max="15659" width="13.109375" style="66" bestFit="1" customWidth="1"/>
    <col min="15660" max="15660" width="1.5546875" style="66" customWidth="1"/>
    <col min="15661" max="15661" width="11.5546875" style="66" customWidth="1"/>
    <col min="15662" max="15871" width="9.109375" style="66"/>
    <col min="15872" max="15872" width="19.5546875" style="66" customWidth="1"/>
    <col min="15873" max="15874" width="12.88671875" style="66" customWidth="1"/>
    <col min="15875" max="15875" width="12" style="66" bestFit="1" customWidth="1"/>
    <col min="15876" max="15876" width="7.88671875" style="66" bestFit="1" customWidth="1"/>
    <col min="15877" max="15877" width="9.5546875" style="66" bestFit="1" customWidth="1"/>
    <col min="15878" max="15878" width="15.6640625" style="66" bestFit="1" customWidth="1"/>
    <col min="15879" max="15879" width="10.5546875" style="66" bestFit="1" customWidth="1"/>
    <col min="15880" max="15880" width="18.6640625" style="66" customWidth="1"/>
    <col min="15881" max="15891" width="0" style="66" hidden="1" customWidth="1"/>
    <col min="15892" max="15892" width="14.109375" style="66" customWidth="1"/>
    <col min="15893" max="15893" width="15.6640625" style="66" customWidth="1"/>
    <col min="15894" max="15894" width="12.88671875" style="66" bestFit="1" customWidth="1"/>
    <col min="15895" max="15895" width="16" style="66" bestFit="1" customWidth="1"/>
    <col min="15896" max="15900" width="0" style="66" hidden="1" customWidth="1"/>
    <col min="15901" max="15901" width="16.5546875" style="66" customWidth="1"/>
    <col min="15902" max="15902" width="9.5546875" style="66" bestFit="1" customWidth="1"/>
    <col min="15903" max="15903" width="10.44140625" style="66" bestFit="1" customWidth="1"/>
    <col min="15904" max="15904" width="9.5546875" style="66" bestFit="1" customWidth="1"/>
    <col min="15905" max="15905" width="10.44140625" style="66" bestFit="1" customWidth="1"/>
    <col min="15906" max="15906" width="12.109375" style="66" customWidth="1"/>
    <col min="15907" max="15907" width="9.109375" style="66"/>
    <col min="15908" max="15908" width="9.5546875" style="66" bestFit="1" customWidth="1"/>
    <col min="15909" max="15909" width="11.5546875" style="66" bestFit="1" customWidth="1"/>
    <col min="15910" max="15910" width="9.109375" style="66"/>
    <col min="15911" max="15911" width="11.5546875" style="66" bestFit="1" customWidth="1"/>
    <col min="15912" max="15912" width="0" style="66" hidden="1" customWidth="1"/>
    <col min="15913" max="15913" width="11.5546875" style="66" bestFit="1" customWidth="1"/>
    <col min="15914" max="15914" width="10.5546875" style="66" customWidth="1"/>
    <col min="15915" max="15915" width="13.109375" style="66" bestFit="1" customWidth="1"/>
    <col min="15916" max="15916" width="1.5546875" style="66" customWidth="1"/>
    <col min="15917" max="15917" width="11.5546875" style="66" customWidth="1"/>
    <col min="15918" max="16127" width="9.109375" style="66"/>
    <col min="16128" max="16128" width="19.5546875" style="66" customWidth="1"/>
    <col min="16129" max="16130" width="12.88671875" style="66" customWidth="1"/>
    <col min="16131" max="16131" width="12" style="66" bestFit="1" customWidth="1"/>
    <col min="16132" max="16132" width="7.88671875" style="66" bestFit="1" customWidth="1"/>
    <col min="16133" max="16133" width="9.5546875" style="66" bestFit="1" customWidth="1"/>
    <col min="16134" max="16134" width="15.6640625" style="66" bestFit="1" customWidth="1"/>
    <col min="16135" max="16135" width="10.5546875" style="66" bestFit="1" customWidth="1"/>
    <col min="16136" max="16136" width="18.6640625" style="66" customWidth="1"/>
    <col min="16137" max="16147" width="0" style="66" hidden="1" customWidth="1"/>
    <col min="16148" max="16148" width="14.109375" style="66" customWidth="1"/>
    <col min="16149" max="16149" width="15.6640625" style="66" customWidth="1"/>
    <col min="16150" max="16150" width="12.88671875" style="66" bestFit="1" customWidth="1"/>
    <col min="16151" max="16151" width="16" style="66" bestFit="1" customWidth="1"/>
    <col min="16152" max="16156" width="0" style="66" hidden="1" customWidth="1"/>
    <col min="16157" max="16157" width="16.5546875" style="66" customWidth="1"/>
    <col min="16158" max="16158" width="9.5546875" style="66" bestFit="1" customWidth="1"/>
    <col min="16159" max="16159" width="10.44140625" style="66" bestFit="1" customWidth="1"/>
    <col min="16160" max="16160" width="9.5546875" style="66" bestFit="1" customWidth="1"/>
    <col min="16161" max="16161" width="10.44140625" style="66" bestFit="1" customWidth="1"/>
    <col min="16162" max="16162" width="12.109375" style="66" customWidth="1"/>
    <col min="16163" max="16163" width="9.109375" style="66"/>
    <col min="16164" max="16164" width="9.5546875" style="66" bestFit="1" customWidth="1"/>
    <col min="16165" max="16165" width="11.5546875" style="66" bestFit="1" customWidth="1"/>
    <col min="16166" max="16166" width="9.109375" style="66"/>
    <col min="16167" max="16167" width="11.5546875" style="66" bestFit="1" customWidth="1"/>
    <col min="16168" max="16168" width="0" style="66" hidden="1" customWidth="1"/>
    <col min="16169" max="16169" width="11.5546875" style="66" bestFit="1" customWidth="1"/>
    <col min="16170" max="16170" width="10.5546875" style="66" customWidth="1"/>
    <col min="16171" max="16171" width="13.109375" style="66" bestFit="1" customWidth="1"/>
    <col min="16172" max="16172" width="1.5546875" style="66" customWidth="1"/>
    <col min="16173" max="16173" width="11.5546875" style="66" customWidth="1"/>
    <col min="16174" max="16384" width="9.109375" style="66"/>
  </cols>
  <sheetData>
    <row r="1" spans="1:10">
      <c r="A1" s="201">
        <f>+NOMBRE</f>
        <v>0</v>
      </c>
    </row>
    <row r="2" spans="1:10">
      <c r="A2" s="66" t="s">
        <v>329</v>
      </c>
    </row>
    <row r="3" spans="1:10" ht="20.100000000000001" customHeight="1"/>
    <row r="4" spans="1:10" ht="41.25" customHeight="1">
      <c r="A4" s="202" t="s">
        <v>351</v>
      </c>
      <c r="B4" s="202" t="s">
        <v>352</v>
      </c>
      <c r="C4" s="202" t="s">
        <v>353</v>
      </c>
      <c r="D4" s="202" t="s">
        <v>354</v>
      </c>
      <c r="E4" s="202" t="s">
        <v>355</v>
      </c>
      <c r="F4" s="202" t="s">
        <v>356</v>
      </c>
      <c r="G4" s="202" t="s">
        <v>357</v>
      </c>
      <c r="H4" s="202" t="s">
        <v>358</v>
      </c>
      <c r="I4" s="202" t="s">
        <v>359</v>
      </c>
      <c r="J4" s="66"/>
    </row>
    <row r="5" spans="1:10" ht="20.100000000000001" customHeight="1">
      <c r="A5" s="482"/>
      <c r="B5" s="555"/>
      <c r="C5" s="454"/>
      <c r="D5" s="478"/>
      <c r="E5" s="379"/>
      <c r="F5" s="379"/>
      <c r="G5" s="379"/>
      <c r="H5" s="379">
        <f>SUM(F5:G5)</f>
        <v>0</v>
      </c>
      <c r="I5" s="479"/>
      <c r="J5" s="66"/>
    </row>
    <row r="6" spans="1:10" ht="20.100000000000001" customHeight="1">
      <c r="A6" s="482"/>
      <c r="B6" s="186"/>
      <c r="C6" s="478"/>
      <c r="D6" s="478"/>
      <c r="E6" s="378"/>
      <c r="F6" s="381"/>
      <c r="G6" s="379"/>
      <c r="H6" s="379">
        <f>SUM(F6:G6)</f>
        <v>0</v>
      </c>
      <c r="I6" s="479"/>
      <c r="J6" s="66"/>
    </row>
    <row r="7" spans="1:10" ht="20.100000000000001" customHeight="1">
      <c r="A7" s="483"/>
      <c r="B7" s="480"/>
      <c r="C7" s="484"/>
      <c r="D7" s="480"/>
      <c r="E7" s="378"/>
      <c r="F7" s="379"/>
      <c r="G7" s="378"/>
      <c r="H7" s="379"/>
      <c r="I7" s="380"/>
      <c r="J7" s="66"/>
    </row>
    <row r="8" spans="1:10" ht="20.100000000000001" customHeight="1">
      <c r="A8" s="483"/>
      <c r="B8" s="480"/>
      <c r="C8" s="484"/>
      <c r="D8" s="480"/>
      <c r="E8" s="378"/>
      <c r="F8" s="379"/>
      <c r="G8" s="378"/>
      <c r="H8" s="379"/>
      <c r="I8" s="380"/>
      <c r="J8" s="66"/>
    </row>
    <row r="9" spans="1:10" ht="20.100000000000001" customHeight="1">
      <c r="A9" s="483"/>
      <c r="B9" s="480"/>
      <c r="C9" s="484"/>
      <c r="D9" s="480"/>
      <c r="E9" s="378"/>
      <c r="F9" s="379"/>
      <c r="G9" s="378"/>
      <c r="H9" s="379"/>
      <c r="I9" s="380"/>
      <c r="J9" s="66"/>
    </row>
    <row r="10" spans="1:10" ht="20.100000000000001" customHeight="1">
      <c r="A10" s="267"/>
      <c r="B10" s="268"/>
      <c r="C10" s="367"/>
      <c r="D10" s="268"/>
      <c r="E10" s="227"/>
      <c r="F10" s="227"/>
      <c r="G10" s="227" t="s">
        <v>318</v>
      </c>
      <c r="H10" s="406">
        <f>SUM(H5:H9)</f>
        <v>0</v>
      </c>
      <c r="I10" s="407"/>
      <c r="J10" s="66"/>
    </row>
    <row r="11" spans="1:10" ht="20.100000000000001" customHeight="1">
      <c r="E11" s="67"/>
      <c r="I11" s="68"/>
      <c r="J11" s="66"/>
    </row>
    <row r="12" spans="1:10" ht="20.100000000000001" customHeight="1"/>
    <row r="13" spans="1:10" ht="20.100000000000001" customHeight="1"/>
    <row r="14" spans="1:10" ht="20.100000000000001" customHeight="1"/>
    <row r="24" spans="1:43">
      <c r="J24" s="86"/>
      <c r="K24" s="86"/>
      <c r="L24" s="86"/>
      <c r="M24" s="86"/>
      <c r="U24" s="87"/>
    </row>
    <row r="25" spans="1:43" s="70" customFormat="1">
      <c r="A25" s="360"/>
      <c r="B25" s="360"/>
      <c r="C25" s="327"/>
      <c r="D25" s="360"/>
      <c r="E25" s="360"/>
      <c r="F25" s="327"/>
      <c r="G25" s="327"/>
      <c r="H25" s="327"/>
      <c r="I25" s="327"/>
      <c r="J25" s="361"/>
      <c r="K25" s="361"/>
      <c r="L25" s="361"/>
      <c r="M25" s="361"/>
      <c r="N25" s="360"/>
      <c r="O25" s="360"/>
      <c r="P25" s="360"/>
      <c r="Q25" s="360"/>
      <c r="R25" s="327"/>
      <c r="T25" s="826"/>
      <c r="U25" s="826"/>
      <c r="V25" s="826"/>
      <c r="W25" s="826"/>
      <c r="X25" s="826"/>
      <c r="Y25" s="826"/>
      <c r="Z25" s="826"/>
      <c r="AA25" s="826"/>
      <c r="AB25" s="826"/>
      <c r="AC25" s="826"/>
      <c r="AL25" s="827"/>
      <c r="AM25" s="827"/>
      <c r="AN25" s="827"/>
      <c r="AO25" s="827"/>
      <c r="AP25" s="827"/>
      <c r="AQ25" s="827"/>
    </row>
    <row r="26" spans="1:43" s="70" customFormat="1">
      <c r="A26" s="327"/>
      <c r="B26" s="327"/>
      <c r="C26" s="327"/>
      <c r="D26" s="327"/>
      <c r="E26" s="327"/>
      <c r="F26" s="327"/>
      <c r="G26" s="327"/>
      <c r="H26" s="327"/>
      <c r="I26" s="328"/>
      <c r="J26" s="329"/>
      <c r="K26" s="329"/>
      <c r="L26" s="329"/>
      <c r="M26" s="329"/>
      <c r="N26" s="327"/>
      <c r="O26" s="330"/>
      <c r="P26" s="327"/>
      <c r="Q26" s="327"/>
      <c r="R26" s="327"/>
      <c r="T26" s="827"/>
      <c r="U26" s="827"/>
      <c r="V26" s="827"/>
      <c r="W26" s="827"/>
      <c r="X26" s="827"/>
      <c r="Y26" s="827"/>
      <c r="Z26" s="327"/>
      <c r="AA26" s="327"/>
      <c r="AB26" s="327"/>
      <c r="AC26" s="327"/>
      <c r="AD26" s="827"/>
      <c r="AE26" s="827"/>
      <c r="AF26" s="827"/>
      <c r="AG26" s="827"/>
      <c r="AH26" s="827"/>
      <c r="AO26" s="327"/>
      <c r="AP26" s="327"/>
      <c r="AQ26" s="327"/>
    </row>
    <row r="27" spans="1:43" s="70" customFormat="1">
      <c r="C27" s="327"/>
      <c r="D27" s="327"/>
      <c r="E27" s="327"/>
      <c r="F27" s="327"/>
      <c r="G27" s="327"/>
      <c r="H27" s="327"/>
      <c r="I27" s="328"/>
      <c r="J27" s="329"/>
      <c r="K27" s="329"/>
      <c r="L27" s="329"/>
      <c r="M27" s="329"/>
      <c r="N27" s="327"/>
      <c r="O27" s="327"/>
      <c r="P27" s="327"/>
      <c r="Q27" s="327"/>
      <c r="R27" s="327"/>
      <c r="T27" s="327"/>
      <c r="U27" s="362"/>
      <c r="V27" s="327"/>
      <c r="W27" s="327"/>
      <c r="X27" s="327"/>
      <c r="Y27" s="327"/>
      <c r="Z27" s="327"/>
      <c r="AA27" s="327"/>
      <c r="AB27" s="327"/>
      <c r="AC27" s="327"/>
      <c r="AD27" s="327"/>
      <c r="AE27" s="327"/>
      <c r="AF27" s="327"/>
      <c r="AG27" s="327"/>
      <c r="AH27" s="327"/>
    </row>
    <row r="28" spans="1:43" hidden="1">
      <c r="A28" s="67"/>
      <c r="B28" s="201"/>
      <c r="C28" s="344"/>
      <c r="D28" s="332"/>
      <c r="E28" s="352"/>
      <c r="F28" s="334"/>
      <c r="G28" s="334"/>
      <c r="H28" s="334"/>
      <c r="I28" s="345"/>
      <c r="J28" s="86"/>
      <c r="K28" s="338"/>
      <c r="L28" s="86"/>
      <c r="M28" s="86"/>
      <c r="N28" s="338"/>
      <c r="O28" s="338"/>
      <c r="P28" s="339"/>
      <c r="Q28" s="339"/>
      <c r="U28" s="199"/>
      <c r="V28" s="354"/>
      <c r="W28" s="198"/>
      <c r="X28" s="341"/>
      <c r="Y28" s="341"/>
    </row>
    <row r="29" spans="1:43" hidden="1">
      <c r="A29" s="67"/>
      <c r="B29" s="331"/>
      <c r="C29" s="67"/>
      <c r="D29" s="332"/>
      <c r="E29" s="333"/>
      <c r="F29" s="334"/>
      <c r="G29" s="335"/>
      <c r="H29" s="334"/>
      <c r="I29" s="336"/>
      <c r="J29" s="86"/>
      <c r="K29" s="337"/>
      <c r="L29" s="86"/>
      <c r="M29" s="86"/>
      <c r="N29" s="338"/>
      <c r="O29" s="338"/>
      <c r="P29" s="339"/>
      <c r="Q29" s="339"/>
      <c r="R29" s="340"/>
      <c r="T29" s="336"/>
      <c r="U29" s="199"/>
      <c r="V29" s="198"/>
      <c r="W29" s="198"/>
      <c r="X29" s="341"/>
      <c r="Y29" s="341"/>
      <c r="Z29" s="342"/>
      <c r="AA29" s="343"/>
    </row>
    <row r="30" spans="1:43" hidden="1">
      <c r="A30" s="67"/>
      <c r="B30" s="331"/>
      <c r="C30" s="344"/>
      <c r="D30" s="332"/>
      <c r="E30" s="333"/>
      <c r="F30" s="334"/>
      <c r="G30" s="335"/>
      <c r="H30" s="334"/>
      <c r="I30" s="345"/>
      <c r="J30" s="86"/>
      <c r="K30" s="337"/>
      <c r="L30" s="86"/>
      <c r="M30" s="86"/>
      <c r="N30" s="338"/>
      <c r="O30" s="338"/>
      <c r="P30" s="339"/>
      <c r="Q30" s="339"/>
      <c r="T30" s="336"/>
      <c r="U30" s="199"/>
      <c r="V30" s="198"/>
      <c r="W30" s="198"/>
      <c r="X30" s="341"/>
      <c r="Y30" s="341"/>
      <c r="Z30" s="342"/>
      <c r="AA30" s="341"/>
    </row>
    <row r="31" spans="1:43" hidden="1">
      <c r="A31" s="67"/>
      <c r="B31" s="346"/>
      <c r="C31" s="67"/>
      <c r="D31" s="67"/>
      <c r="E31" s="347"/>
      <c r="F31" s="334"/>
      <c r="G31" s="335"/>
      <c r="H31" s="334"/>
      <c r="I31" s="345"/>
      <c r="J31" s="86"/>
      <c r="K31" s="348"/>
      <c r="L31" s="86"/>
      <c r="M31" s="86"/>
      <c r="N31" s="338"/>
      <c r="Q31" s="339"/>
      <c r="T31" s="336"/>
      <c r="U31" s="87"/>
      <c r="V31" s="198"/>
      <c r="X31" s="341"/>
      <c r="Z31" s="342"/>
    </row>
    <row r="32" spans="1:43">
      <c r="A32" s="67"/>
      <c r="B32" s="201"/>
      <c r="C32" s="67"/>
      <c r="D32" s="67"/>
      <c r="E32" s="347"/>
      <c r="F32" s="334"/>
      <c r="G32" s="335"/>
      <c r="H32" s="334"/>
      <c r="I32" s="345"/>
      <c r="J32" s="86"/>
      <c r="K32" s="336"/>
      <c r="L32" s="86"/>
      <c r="M32" s="86"/>
      <c r="N32" s="338"/>
      <c r="Q32" s="339"/>
      <c r="T32" s="336"/>
      <c r="U32" s="87"/>
      <c r="V32" s="198"/>
      <c r="X32" s="341"/>
      <c r="Z32" s="342"/>
    </row>
    <row r="33" spans="1:45">
      <c r="A33" s="67"/>
      <c r="B33" s="331"/>
      <c r="C33" s="67"/>
      <c r="D33" s="349"/>
      <c r="E33" s="333"/>
      <c r="F33" s="334"/>
      <c r="G33" s="335"/>
      <c r="H33" s="334"/>
      <c r="I33" s="336"/>
      <c r="J33" s="86"/>
      <c r="K33" s="336"/>
      <c r="L33" s="86"/>
      <c r="M33" s="86"/>
      <c r="N33" s="338"/>
      <c r="O33" s="338"/>
      <c r="P33" s="339"/>
      <c r="Q33" s="339"/>
      <c r="T33" s="336"/>
      <c r="U33" s="199"/>
      <c r="V33" s="198"/>
      <c r="W33" s="198"/>
      <c r="X33" s="341"/>
      <c r="Y33" s="341"/>
      <c r="Z33" s="342"/>
      <c r="AA33" s="343"/>
      <c r="AB33" s="350"/>
      <c r="AC33" s="353"/>
      <c r="AE33" s="343"/>
      <c r="AG33" s="343"/>
      <c r="AH33" s="341"/>
      <c r="AL33" s="363"/>
      <c r="AM33" s="353"/>
      <c r="AN33" s="354"/>
      <c r="AO33" s="354"/>
      <c r="AP33" s="354"/>
      <c r="AQ33" s="354"/>
      <c r="AR33" s="353"/>
      <c r="AS33" s="353"/>
    </row>
    <row r="34" spans="1:45">
      <c r="A34" s="67"/>
      <c r="B34" s="331"/>
      <c r="C34" s="67"/>
      <c r="D34" s="349"/>
      <c r="E34" s="333"/>
      <c r="F34" s="334"/>
      <c r="G34" s="335"/>
      <c r="H34" s="334"/>
      <c r="I34" s="336"/>
      <c r="J34" s="86"/>
      <c r="K34" s="336"/>
      <c r="L34" s="86"/>
      <c r="M34" s="86"/>
      <c r="N34" s="338"/>
      <c r="O34" s="338"/>
      <c r="P34" s="339"/>
      <c r="Q34" s="339"/>
      <c r="T34" s="351"/>
      <c r="U34" s="199"/>
      <c r="V34" s="198"/>
      <c r="W34" s="198"/>
      <c r="X34" s="341"/>
      <c r="Y34" s="341"/>
      <c r="Z34" s="342"/>
      <c r="AA34" s="343"/>
      <c r="AB34" s="350"/>
      <c r="AC34" s="353"/>
      <c r="AE34" s="343"/>
      <c r="AG34" s="343"/>
      <c r="AH34" s="341"/>
      <c r="AL34" s="363"/>
      <c r="AM34" s="353"/>
      <c r="AN34" s="354"/>
      <c r="AO34" s="354"/>
      <c r="AP34" s="354"/>
      <c r="AQ34" s="354"/>
      <c r="AR34" s="353"/>
      <c r="AS34" s="353"/>
    </row>
    <row r="35" spans="1:45">
      <c r="A35" s="67"/>
      <c r="B35" s="346"/>
      <c r="C35" s="67"/>
      <c r="D35" s="349"/>
      <c r="E35" s="333"/>
      <c r="F35" s="334"/>
      <c r="G35" s="335"/>
      <c r="H35" s="334"/>
      <c r="I35" s="351"/>
      <c r="J35" s="86"/>
      <c r="K35" s="336"/>
      <c r="L35" s="86"/>
      <c r="M35" s="86"/>
      <c r="N35" s="338"/>
      <c r="O35" s="338"/>
      <c r="P35" s="339"/>
      <c r="Q35" s="339"/>
      <c r="R35" s="198"/>
      <c r="T35" s="351"/>
      <c r="U35" s="199"/>
      <c r="V35" s="198"/>
      <c r="W35" s="198"/>
      <c r="X35" s="341"/>
      <c r="Y35" s="341"/>
      <c r="Z35" s="342"/>
      <c r="AA35" s="343"/>
      <c r="AB35" s="350"/>
      <c r="AC35" s="353"/>
      <c r="AE35" s="343"/>
      <c r="AG35" s="343"/>
      <c r="AH35" s="341"/>
      <c r="AL35" s="363"/>
      <c r="AM35" s="353"/>
      <c r="AN35" s="354"/>
      <c r="AO35" s="354"/>
      <c r="AP35" s="354"/>
      <c r="AQ35" s="354"/>
      <c r="AR35" s="353"/>
      <c r="AS35" s="353"/>
    </row>
    <row r="36" spans="1:45">
      <c r="A36" s="67"/>
      <c r="B36" s="331"/>
      <c r="C36" s="67"/>
      <c r="D36" s="332"/>
      <c r="E36" s="352"/>
      <c r="F36" s="334"/>
      <c r="G36" s="335"/>
      <c r="H36" s="334"/>
      <c r="I36" s="345"/>
      <c r="J36" s="86"/>
      <c r="K36" s="336"/>
      <c r="L36" s="86"/>
      <c r="M36" s="86"/>
      <c r="N36" s="338"/>
      <c r="O36" s="338"/>
      <c r="P36" s="339"/>
      <c r="Q36" s="339"/>
      <c r="R36" s="198"/>
      <c r="T36" s="351"/>
      <c r="U36" s="199"/>
      <c r="V36" s="198"/>
      <c r="W36" s="198"/>
      <c r="X36" s="341"/>
      <c r="Y36" s="341"/>
      <c r="Z36" s="342"/>
      <c r="AA36" s="343"/>
      <c r="AB36" s="350"/>
      <c r="AC36" s="353"/>
      <c r="AD36" s="353"/>
      <c r="AE36" s="343"/>
      <c r="AF36" s="353"/>
      <c r="AG36" s="343"/>
      <c r="AJ36" s="353"/>
      <c r="AL36" s="363"/>
      <c r="AM36" s="353"/>
      <c r="AN36" s="354"/>
      <c r="AO36" s="354"/>
      <c r="AP36" s="354"/>
      <c r="AQ36" s="354"/>
      <c r="AR36" s="353"/>
      <c r="AS36" s="353"/>
    </row>
    <row r="37" spans="1:45">
      <c r="C37" s="67"/>
      <c r="D37" s="67"/>
      <c r="I37" s="345"/>
      <c r="J37" s="86"/>
      <c r="K37" s="86"/>
      <c r="L37" s="86"/>
      <c r="M37" s="86"/>
      <c r="U37" s="87"/>
      <c r="AC37" s="353"/>
      <c r="AL37" s="363"/>
      <c r="AM37" s="353"/>
      <c r="AN37" s="354"/>
      <c r="AO37" s="354"/>
      <c r="AP37" s="354"/>
      <c r="AQ37" s="354"/>
      <c r="AR37" s="353"/>
      <c r="AS37" s="353"/>
    </row>
    <row r="38" spans="1:45">
      <c r="B38" s="330"/>
      <c r="D38" s="67"/>
      <c r="E38" s="352"/>
      <c r="J38" s="364"/>
      <c r="K38" s="364"/>
      <c r="L38" s="86"/>
      <c r="M38" s="86"/>
      <c r="Q38" s="198"/>
      <c r="T38" s="67"/>
      <c r="U38" s="227"/>
      <c r="V38" s="198"/>
      <c r="W38" s="364"/>
      <c r="X38" s="364"/>
      <c r="Y38" s="364"/>
      <c r="Z38" s="364"/>
      <c r="AA38" s="364"/>
      <c r="AB38" s="364"/>
      <c r="AC38" s="364"/>
      <c r="AN38" s="354"/>
      <c r="AO38" s="354"/>
      <c r="AP38" s="354"/>
      <c r="AQ38" s="354"/>
    </row>
    <row r="39" spans="1:45">
      <c r="D39" s="67"/>
      <c r="J39" s="86"/>
      <c r="K39" s="86"/>
      <c r="L39" s="86"/>
      <c r="M39" s="86"/>
      <c r="Q39" s="198"/>
      <c r="U39" s="87"/>
      <c r="AN39" s="365"/>
      <c r="AO39" s="365"/>
      <c r="AP39" s="365"/>
      <c r="AQ39" s="365"/>
      <c r="AR39" s="353"/>
      <c r="AS39" s="353"/>
    </row>
    <row r="40" spans="1:45">
      <c r="J40" s="86"/>
      <c r="K40" s="86"/>
      <c r="L40" s="86"/>
      <c r="M40" s="86"/>
      <c r="Q40" s="353"/>
      <c r="U40" s="87"/>
      <c r="W40" s="353"/>
      <c r="X40" s="353"/>
      <c r="AN40" s="354"/>
      <c r="AO40" s="354"/>
      <c r="AP40" s="354"/>
      <c r="AQ40" s="354"/>
      <c r="AS40" s="353"/>
    </row>
    <row r="41" spans="1:45">
      <c r="D41" s="354"/>
      <c r="J41" s="86"/>
      <c r="K41" s="86"/>
      <c r="L41" s="86"/>
      <c r="M41" s="86"/>
      <c r="Q41" s="198"/>
      <c r="U41" s="87"/>
      <c r="W41" s="355"/>
      <c r="AN41" s="354"/>
      <c r="AO41" s="354"/>
      <c r="AP41" s="354"/>
      <c r="AQ41" s="354"/>
    </row>
    <row r="42" spans="1:45">
      <c r="D42" s="354"/>
      <c r="J42" s="86"/>
      <c r="K42" s="86"/>
      <c r="L42" s="86"/>
      <c r="M42" s="86"/>
      <c r="U42" s="87"/>
      <c r="V42" s="356"/>
      <c r="W42" s="357"/>
    </row>
    <row r="43" spans="1:45">
      <c r="B43" s="346"/>
      <c r="D43" s="354"/>
      <c r="J43" s="86"/>
      <c r="K43" s="86"/>
      <c r="L43" s="86"/>
      <c r="M43" s="86"/>
      <c r="U43" s="87"/>
    </row>
    <row r="44" spans="1:45">
      <c r="J44" s="86"/>
      <c r="K44" s="86"/>
      <c r="L44" s="86"/>
      <c r="M44" s="86"/>
      <c r="U44" s="87"/>
    </row>
    <row r="45" spans="1:45">
      <c r="J45" s="86"/>
      <c r="K45" s="86"/>
      <c r="L45" s="86"/>
      <c r="M45" s="86"/>
      <c r="U45" s="87"/>
    </row>
    <row r="46" spans="1:45">
      <c r="J46" s="86"/>
      <c r="K46" s="86"/>
      <c r="L46" s="86"/>
      <c r="M46" s="86"/>
      <c r="U46" s="87"/>
    </row>
    <row r="47" spans="1:45">
      <c r="J47" s="86"/>
      <c r="K47" s="86"/>
      <c r="L47" s="86"/>
      <c r="M47" s="86"/>
      <c r="U47" s="87"/>
    </row>
    <row r="48" spans="1:45">
      <c r="A48" s="227"/>
      <c r="J48" s="86"/>
      <c r="K48" s="86"/>
      <c r="L48" s="86"/>
      <c r="M48" s="86"/>
      <c r="U48" s="87"/>
    </row>
    <row r="49" spans="1:25">
      <c r="A49" s="87"/>
      <c r="J49" s="86"/>
      <c r="K49" s="86"/>
      <c r="L49" s="86"/>
      <c r="M49" s="86"/>
      <c r="U49" s="87"/>
    </row>
    <row r="50" spans="1:25">
      <c r="A50" s="266"/>
      <c r="B50" s="266"/>
      <c r="C50" s="266"/>
      <c r="D50" s="266"/>
      <c r="E50" s="266"/>
      <c r="F50" s="366"/>
      <c r="G50" s="266"/>
      <c r="H50" s="266"/>
      <c r="I50" s="266"/>
      <c r="J50" s="86"/>
      <c r="K50" s="86"/>
      <c r="L50" s="86"/>
      <c r="M50" s="86"/>
      <c r="U50" s="66"/>
    </row>
    <row r="51" spans="1:25">
      <c r="A51" s="267"/>
      <c r="B51" s="268"/>
      <c r="C51" s="367"/>
      <c r="D51" s="268"/>
      <c r="E51" s="268"/>
      <c r="F51" s="268"/>
      <c r="G51" s="87"/>
      <c r="H51" s="87"/>
      <c r="I51" s="199"/>
      <c r="J51" s="86"/>
      <c r="K51" s="86"/>
      <c r="L51" s="86"/>
      <c r="M51" s="86"/>
      <c r="U51" s="66"/>
    </row>
    <row r="52" spans="1:25">
      <c r="A52" s="267"/>
      <c r="B52" s="268"/>
      <c r="C52" s="367"/>
      <c r="D52" s="268"/>
      <c r="E52" s="268"/>
      <c r="F52" s="268"/>
      <c r="G52" s="86"/>
      <c r="H52" s="199"/>
      <c r="I52" s="199"/>
      <c r="J52" s="86"/>
      <c r="K52" s="86"/>
      <c r="L52" s="86"/>
      <c r="M52" s="86"/>
      <c r="U52" s="66"/>
    </row>
    <row r="53" spans="1:25">
      <c r="A53" s="267"/>
      <c r="B53" s="268"/>
      <c r="C53" s="367"/>
      <c r="D53" s="268"/>
      <c r="E53" s="268"/>
      <c r="F53" s="268"/>
      <c r="G53" s="199"/>
      <c r="H53" s="87"/>
      <c r="I53" s="199"/>
      <c r="J53" s="86"/>
      <c r="K53" s="86"/>
      <c r="L53" s="86"/>
      <c r="M53" s="86"/>
      <c r="U53" s="66"/>
    </row>
    <row r="54" spans="1:25">
      <c r="I54" s="368"/>
      <c r="J54" s="86"/>
      <c r="K54" s="86"/>
      <c r="L54" s="86"/>
      <c r="M54" s="86"/>
      <c r="U54" s="66"/>
    </row>
    <row r="55" spans="1:25">
      <c r="J55" s="86"/>
      <c r="K55" s="86"/>
      <c r="L55" s="86"/>
      <c r="M55" s="86"/>
      <c r="U55" s="66"/>
    </row>
    <row r="56" spans="1:25">
      <c r="F56" s="369"/>
      <c r="J56" s="86"/>
      <c r="K56" s="86"/>
      <c r="L56" s="86"/>
      <c r="M56" s="86"/>
      <c r="T56" s="87"/>
      <c r="U56" s="66"/>
    </row>
    <row r="57" spans="1:25">
      <c r="B57" s="358"/>
      <c r="C57" s="89"/>
      <c r="D57" s="89"/>
      <c r="E57" s="89"/>
      <c r="F57" s="89"/>
      <c r="G57" s="89"/>
      <c r="H57" s="87"/>
      <c r="I57" s="89"/>
      <c r="J57" s="89"/>
      <c r="K57" s="89"/>
      <c r="L57" s="89"/>
      <c r="M57" s="89"/>
      <c r="N57" s="89"/>
      <c r="O57" s="359"/>
      <c r="U57" s="66"/>
    </row>
    <row r="58" spans="1:25">
      <c r="B58" s="358"/>
      <c r="C58" s="89"/>
      <c r="D58" s="89"/>
      <c r="E58" s="89"/>
      <c r="F58" s="89"/>
      <c r="G58" s="89"/>
      <c r="H58" s="87"/>
      <c r="I58" s="89"/>
      <c r="J58" s="89"/>
      <c r="K58" s="89"/>
      <c r="L58" s="89"/>
      <c r="M58" s="89"/>
      <c r="U58" s="204"/>
      <c r="V58" s="205"/>
      <c r="W58" s="205"/>
      <c r="X58" s="205"/>
      <c r="Y58" s="205"/>
    </row>
    <row r="59" spans="1:25">
      <c r="J59" s="86"/>
      <c r="K59" s="86"/>
      <c r="L59" s="86"/>
      <c r="M59" s="86"/>
      <c r="T59" s="87"/>
      <c r="U59" s="87"/>
    </row>
    <row r="60" spans="1:25">
      <c r="J60" s="86"/>
      <c r="K60" s="86"/>
      <c r="L60" s="86"/>
      <c r="M60" s="86"/>
      <c r="T60" s="87"/>
      <c r="U60" s="87"/>
    </row>
    <row r="61" spans="1:25">
      <c r="J61" s="86"/>
      <c r="K61" s="86"/>
      <c r="L61" s="86"/>
      <c r="M61" s="86"/>
      <c r="U61" s="87"/>
    </row>
    <row r="62" spans="1:25">
      <c r="J62" s="86"/>
      <c r="K62" s="86"/>
      <c r="L62" s="86"/>
      <c r="M62" s="86"/>
      <c r="U62" s="87"/>
    </row>
    <row r="63" spans="1:25">
      <c r="J63" s="86"/>
      <c r="K63" s="86"/>
      <c r="L63" s="86"/>
      <c r="M63" s="86"/>
      <c r="U63" s="87"/>
    </row>
    <row r="64" spans="1:25">
      <c r="J64" s="86"/>
      <c r="K64" s="86"/>
      <c r="L64" s="86"/>
      <c r="M64" s="86"/>
      <c r="U64" s="87"/>
    </row>
    <row r="65" spans="10:21">
      <c r="J65" s="86"/>
      <c r="K65" s="86"/>
      <c r="L65" s="86"/>
      <c r="M65" s="86"/>
      <c r="U65" s="87"/>
    </row>
    <row r="66" spans="10:21">
      <c r="J66" s="86"/>
      <c r="K66" s="86"/>
      <c r="L66" s="86"/>
      <c r="M66" s="86"/>
      <c r="U66" s="87"/>
    </row>
    <row r="67" spans="10:21">
      <c r="J67" s="86"/>
      <c r="K67" s="86"/>
      <c r="L67" s="86"/>
      <c r="M67" s="86"/>
      <c r="U67" s="87"/>
    </row>
    <row r="68" spans="10:21">
      <c r="J68" s="86"/>
      <c r="K68" s="86"/>
      <c r="L68" s="86"/>
      <c r="M68" s="86"/>
      <c r="U68" s="87"/>
    </row>
    <row r="69" spans="10:21">
      <c r="J69" s="86"/>
      <c r="K69" s="86"/>
      <c r="L69" s="86"/>
      <c r="M69" s="86"/>
      <c r="U69" s="87"/>
    </row>
    <row r="70" spans="10:21">
      <c r="J70" s="86"/>
      <c r="K70" s="86"/>
      <c r="L70" s="86"/>
      <c r="M70" s="86"/>
      <c r="U70" s="87"/>
    </row>
    <row r="71" spans="10:21">
      <c r="J71" s="86"/>
      <c r="K71" s="86"/>
      <c r="L71" s="86"/>
      <c r="M71" s="86"/>
      <c r="U71" s="87"/>
    </row>
    <row r="72" spans="10:21">
      <c r="J72" s="86"/>
      <c r="K72" s="86"/>
      <c r="L72" s="86"/>
      <c r="M72" s="86"/>
      <c r="U72" s="87"/>
    </row>
    <row r="73" spans="10:21">
      <c r="J73" s="86"/>
      <c r="K73" s="86"/>
      <c r="L73" s="86"/>
      <c r="M73" s="86"/>
      <c r="U73" s="87"/>
    </row>
    <row r="74" spans="10:21">
      <c r="J74" s="86"/>
      <c r="K74" s="86"/>
      <c r="L74" s="86"/>
      <c r="M74" s="86"/>
      <c r="U74" s="87"/>
    </row>
    <row r="75" spans="10:21">
      <c r="J75" s="86"/>
      <c r="K75" s="86"/>
      <c r="L75" s="86"/>
      <c r="M75" s="86"/>
      <c r="U75" s="87"/>
    </row>
    <row r="76" spans="10:21">
      <c r="J76" s="86"/>
      <c r="K76" s="86"/>
      <c r="L76" s="86"/>
      <c r="M76" s="86"/>
      <c r="U76" s="87"/>
    </row>
    <row r="77" spans="10:21">
      <c r="J77" s="86"/>
      <c r="K77" s="86"/>
      <c r="L77" s="86"/>
      <c r="M77" s="86"/>
      <c r="U77" s="87"/>
    </row>
    <row r="78" spans="10:21">
      <c r="J78" s="86"/>
      <c r="K78" s="86"/>
      <c r="L78" s="86"/>
      <c r="M78" s="86"/>
      <c r="U78" s="87"/>
    </row>
    <row r="79" spans="10:21">
      <c r="J79" s="86"/>
      <c r="K79" s="86"/>
      <c r="L79" s="86"/>
      <c r="M79" s="86"/>
      <c r="U79" s="87"/>
    </row>
    <row r="80" spans="10:21">
      <c r="J80" s="86"/>
      <c r="K80" s="86"/>
      <c r="L80" s="86"/>
      <c r="M80" s="86"/>
      <c r="U80" s="87"/>
    </row>
    <row r="81" spans="10:21">
      <c r="J81" s="86"/>
      <c r="K81" s="86"/>
      <c r="L81" s="86"/>
      <c r="M81" s="86"/>
      <c r="U81" s="87"/>
    </row>
    <row r="82" spans="10:21">
      <c r="J82" s="86"/>
      <c r="K82" s="86"/>
      <c r="L82" s="86"/>
      <c r="M82" s="86"/>
      <c r="U82" s="87"/>
    </row>
    <row r="83" spans="10:21">
      <c r="J83" s="86"/>
      <c r="K83" s="86"/>
      <c r="L83" s="86"/>
      <c r="M83" s="86"/>
      <c r="U83" s="87"/>
    </row>
    <row r="84" spans="10:21">
      <c r="J84" s="86"/>
      <c r="K84" s="86"/>
      <c r="L84" s="86"/>
      <c r="M84" s="86"/>
      <c r="U84" s="87"/>
    </row>
    <row r="85" spans="10:21">
      <c r="J85" s="86"/>
      <c r="K85" s="86"/>
      <c r="L85" s="86"/>
      <c r="M85" s="86"/>
      <c r="U85" s="87"/>
    </row>
    <row r="86" spans="10:21">
      <c r="J86" s="86"/>
      <c r="K86" s="86"/>
      <c r="L86" s="86"/>
      <c r="M86" s="86"/>
      <c r="U86" s="87"/>
    </row>
    <row r="87" spans="10:21">
      <c r="J87" s="86"/>
      <c r="K87" s="86"/>
      <c r="L87" s="86"/>
      <c r="M87" s="86"/>
      <c r="U87" s="87"/>
    </row>
    <row r="88" spans="10:21">
      <c r="J88" s="86"/>
      <c r="K88" s="86"/>
      <c r="L88" s="86"/>
      <c r="M88" s="86"/>
      <c r="U88" s="87"/>
    </row>
    <row r="89" spans="10:21">
      <c r="J89" s="86"/>
      <c r="K89" s="86"/>
      <c r="L89" s="86"/>
      <c r="M89" s="86"/>
      <c r="U89" s="87"/>
    </row>
    <row r="90" spans="10:21">
      <c r="J90" s="86"/>
      <c r="K90" s="86"/>
      <c r="L90" s="86"/>
      <c r="M90" s="86"/>
      <c r="U90" s="87"/>
    </row>
    <row r="91" spans="10:21">
      <c r="J91" s="86"/>
      <c r="K91" s="86"/>
      <c r="L91" s="86"/>
      <c r="M91" s="86"/>
      <c r="U91" s="87"/>
    </row>
    <row r="92" spans="10:21">
      <c r="J92" s="86"/>
      <c r="K92" s="86"/>
      <c r="L92" s="86"/>
      <c r="M92" s="86"/>
      <c r="U92" s="87"/>
    </row>
    <row r="93" spans="10:21">
      <c r="J93" s="86"/>
      <c r="K93" s="86"/>
      <c r="L93" s="86"/>
      <c r="M93" s="86"/>
      <c r="U93" s="87"/>
    </row>
    <row r="94" spans="10:21">
      <c r="J94" s="86"/>
      <c r="K94" s="86"/>
      <c r="L94" s="86"/>
      <c r="M94" s="86"/>
      <c r="U94" s="87"/>
    </row>
    <row r="95" spans="10:21">
      <c r="J95" s="86"/>
      <c r="K95" s="86"/>
      <c r="L95" s="86"/>
      <c r="M95" s="86"/>
      <c r="U95" s="87"/>
    </row>
    <row r="96" spans="10:21">
      <c r="J96" s="86"/>
      <c r="K96" s="86"/>
      <c r="L96" s="86"/>
      <c r="M96" s="86"/>
      <c r="U96" s="87"/>
    </row>
    <row r="97" spans="10:21">
      <c r="J97" s="86"/>
      <c r="K97" s="86"/>
      <c r="L97" s="86"/>
      <c r="M97" s="86"/>
      <c r="U97" s="87"/>
    </row>
    <row r="98" spans="10:21">
      <c r="J98" s="86"/>
      <c r="K98" s="86"/>
      <c r="L98" s="86"/>
      <c r="M98" s="86"/>
      <c r="U98" s="87"/>
    </row>
    <row r="99" spans="10:21">
      <c r="J99" s="86"/>
      <c r="K99" s="86"/>
      <c r="L99" s="86"/>
      <c r="M99" s="86"/>
      <c r="U99" s="87"/>
    </row>
    <row r="100" spans="10:21">
      <c r="J100" s="86"/>
      <c r="K100" s="86"/>
      <c r="L100" s="86"/>
      <c r="M100" s="86"/>
      <c r="U100" s="87"/>
    </row>
    <row r="101" spans="10:21">
      <c r="J101" s="86"/>
      <c r="K101" s="86"/>
      <c r="L101" s="86"/>
      <c r="M101" s="86"/>
      <c r="U101" s="87"/>
    </row>
    <row r="102" spans="10:21">
      <c r="J102" s="86"/>
      <c r="K102" s="86"/>
      <c r="L102" s="86"/>
      <c r="M102" s="86"/>
      <c r="U102" s="87"/>
    </row>
    <row r="103" spans="10:21">
      <c r="J103" s="86"/>
      <c r="K103" s="86"/>
      <c r="L103" s="86"/>
      <c r="M103" s="86"/>
      <c r="U103" s="87"/>
    </row>
    <row r="104" spans="10:21">
      <c r="J104" s="86"/>
      <c r="K104" s="86"/>
      <c r="L104" s="86"/>
      <c r="M104" s="86"/>
      <c r="U104" s="87"/>
    </row>
    <row r="105" spans="10:21">
      <c r="J105" s="86"/>
      <c r="K105" s="86"/>
      <c r="L105" s="86"/>
      <c r="M105" s="86"/>
      <c r="U105" s="87"/>
    </row>
    <row r="106" spans="10:21">
      <c r="J106" s="86"/>
      <c r="K106" s="86"/>
      <c r="L106" s="86"/>
      <c r="M106" s="86"/>
      <c r="U106" s="87"/>
    </row>
    <row r="107" spans="10:21">
      <c r="J107" s="86"/>
      <c r="K107" s="86"/>
      <c r="L107" s="86"/>
      <c r="M107" s="86"/>
      <c r="U107" s="87"/>
    </row>
    <row r="108" spans="10:21">
      <c r="J108" s="86"/>
      <c r="K108" s="86"/>
      <c r="L108" s="86"/>
      <c r="M108" s="86"/>
      <c r="U108" s="87"/>
    </row>
    <row r="109" spans="10:21">
      <c r="J109" s="86"/>
      <c r="K109" s="86"/>
      <c r="L109" s="86"/>
      <c r="M109" s="86"/>
      <c r="U109" s="87"/>
    </row>
    <row r="110" spans="10:21">
      <c r="J110" s="86"/>
      <c r="K110" s="86"/>
      <c r="L110" s="86"/>
      <c r="M110" s="86"/>
      <c r="U110" s="87"/>
    </row>
    <row r="111" spans="10:21">
      <c r="J111" s="86"/>
      <c r="K111" s="86"/>
      <c r="L111" s="86"/>
      <c r="M111" s="86"/>
      <c r="U111" s="87"/>
    </row>
    <row r="112" spans="10:21">
      <c r="J112" s="86"/>
      <c r="K112" s="86"/>
      <c r="L112" s="86"/>
      <c r="M112" s="86"/>
      <c r="U112" s="87"/>
    </row>
    <row r="113" spans="10:21">
      <c r="J113" s="86"/>
      <c r="K113" s="86"/>
      <c r="L113" s="86"/>
      <c r="M113" s="86"/>
      <c r="U113" s="87"/>
    </row>
    <row r="114" spans="10:21">
      <c r="J114" s="86"/>
      <c r="K114" s="86"/>
      <c r="L114" s="86"/>
      <c r="M114" s="86"/>
      <c r="U114" s="87"/>
    </row>
    <row r="115" spans="10:21">
      <c r="J115" s="86"/>
      <c r="K115" s="86"/>
      <c r="L115" s="86"/>
      <c r="M115" s="86"/>
      <c r="U115" s="87"/>
    </row>
    <row r="116" spans="10:21">
      <c r="J116" s="86"/>
      <c r="K116" s="86"/>
      <c r="L116" s="86"/>
      <c r="M116" s="86"/>
      <c r="U116" s="87"/>
    </row>
    <row r="117" spans="10:21">
      <c r="J117" s="86"/>
      <c r="K117" s="86"/>
      <c r="L117" s="86"/>
      <c r="M117" s="86"/>
      <c r="U117" s="87"/>
    </row>
    <row r="118" spans="10:21">
      <c r="J118" s="86"/>
      <c r="K118" s="86"/>
      <c r="L118" s="86"/>
      <c r="M118" s="86"/>
      <c r="U118" s="87"/>
    </row>
    <row r="119" spans="10:21">
      <c r="J119" s="86"/>
      <c r="K119" s="86"/>
      <c r="L119" s="86"/>
      <c r="M119" s="86"/>
      <c r="U119" s="87"/>
    </row>
    <row r="120" spans="10:21">
      <c r="J120" s="86"/>
      <c r="K120" s="86"/>
      <c r="L120" s="86"/>
      <c r="M120" s="86"/>
      <c r="U120" s="87"/>
    </row>
    <row r="121" spans="10:21">
      <c r="J121" s="86"/>
      <c r="K121" s="86"/>
      <c r="L121" s="86"/>
      <c r="M121" s="86"/>
      <c r="U121" s="87"/>
    </row>
    <row r="122" spans="10:21">
      <c r="J122" s="86"/>
      <c r="K122" s="86"/>
      <c r="L122" s="86"/>
      <c r="M122" s="86"/>
      <c r="U122" s="87"/>
    </row>
    <row r="123" spans="10:21">
      <c r="J123" s="86"/>
      <c r="K123" s="86"/>
      <c r="L123" s="86"/>
      <c r="M123" s="86"/>
      <c r="U123" s="87"/>
    </row>
    <row r="124" spans="10:21">
      <c r="J124" s="86"/>
      <c r="K124" s="86"/>
      <c r="L124" s="86"/>
      <c r="M124" s="86"/>
      <c r="U124" s="87"/>
    </row>
    <row r="125" spans="10:21">
      <c r="J125" s="86"/>
      <c r="K125" s="86"/>
      <c r="L125" s="86"/>
      <c r="M125" s="86"/>
      <c r="U125" s="87"/>
    </row>
    <row r="126" spans="10:21">
      <c r="J126" s="86"/>
      <c r="K126" s="86"/>
      <c r="L126" s="86"/>
      <c r="M126" s="86"/>
      <c r="U126" s="87"/>
    </row>
    <row r="127" spans="10:21">
      <c r="J127" s="86"/>
      <c r="K127" s="86"/>
      <c r="L127" s="86"/>
      <c r="M127" s="86"/>
      <c r="U127" s="87"/>
    </row>
    <row r="128" spans="10:21">
      <c r="J128" s="86"/>
      <c r="K128" s="86"/>
      <c r="L128" s="86"/>
      <c r="M128" s="86"/>
      <c r="U128" s="87"/>
    </row>
    <row r="129" spans="10:21">
      <c r="J129" s="86"/>
      <c r="K129" s="86"/>
      <c r="L129" s="86"/>
      <c r="M129" s="86"/>
      <c r="U129" s="87"/>
    </row>
    <row r="130" spans="10:21">
      <c r="J130" s="86"/>
      <c r="K130" s="86"/>
      <c r="L130" s="86"/>
      <c r="M130" s="86"/>
      <c r="U130" s="87"/>
    </row>
    <row r="131" spans="10:21">
      <c r="J131" s="86"/>
      <c r="K131" s="86"/>
      <c r="L131" s="86"/>
      <c r="M131" s="86"/>
      <c r="U131" s="87"/>
    </row>
    <row r="132" spans="10:21">
      <c r="J132" s="86"/>
      <c r="K132" s="86"/>
      <c r="L132" s="86"/>
      <c r="M132" s="86"/>
      <c r="U132" s="87"/>
    </row>
    <row r="133" spans="10:21">
      <c r="J133" s="86"/>
      <c r="K133" s="86"/>
      <c r="L133" s="86"/>
      <c r="M133" s="86"/>
      <c r="U133" s="87"/>
    </row>
    <row r="134" spans="10:21">
      <c r="J134" s="86"/>
      <c r="K134" s="86"/>
      <c r="L134" s="86"/>
      <c r="M134" s="86"/>
      <c r="U134" s="87"/>
    </row>
    <row r="135" spans="10:21">
      <c r="J135" s="86"/>
      <c r="K135" s="86"/>
      <c r="L135" s="86"/>
      <c r="M135" s="86"/>
      <c r="U135" s="87"/>
    </row>
    <row r="136" spans="10:21">
      <c r="J136" s="86"/>
      <c r="K136" s="86"/>
      <c r="L136" s="86"/>
      <c r="M136" s="86"/>
      <c r="U136" s="87"/>
    </row>
    <row r="137" spans="10:21">
      <c r="J137" s="86"/>
      <c r="K137" s="86"/>
      <c r="L137" s="86"/>
      <c r="M137" s="86"/>
      <c r="U137" s="87"/>
    </row>
    <row r="138" spans="10:21">
      <c r="J138" s="86"/>
      <c r="K138" s="86"/>
      <c r="L138" s="86"/>
      <c r="M138" s="86"/>
      <c r="U138" s="87"/>
    </row>
    <row r="139" spans="10:21">
      <c r="J139" s="86"/>
      <c r="K139" s="86"/>
      <c r="L139" s="86"/>
      <c r="M139" s="86"/>
      <c r="U139" s="87"/>
    </row>
    <row r="140" spans="10:21">
      <c r="J140" s="86"/>
      <c r="K140" s="86"/>
      <c r="L140" s="86"/>
      <c r="M140" s="86"/>
      <c r="U140" s="87"/>
    </row>
    <row r="141" spans="10:21">
      <c r="J141" s="86"/>
      <c r="K141" s="86"/>
      <c r="L141" s="86"/>
      <c r="M141" s="86"/>
      <c r="U141" s="87"/>
    </row>
    <row r="142" spans="10:21">
      <c r="J142" s="86"/>
      <c r="K142" s="86"/>
      <c r="L142" s="86"/>
      <c r="M142" s="86"/>
      <c r="U142" s="87"/>
    </row>
    <row r="143" spans="10:21">
      <c r="J143" s="86"/>
      <c r="K143" s="86"/>
      <c r="L143" s="86"/>
      <c r="M143" s="86"/>
      <c r="U143" s="87"/>
    </row>
    <row r="144" spans="10:21">
      <c r="J144" s="86"/>
      <c r="K144" s="86"/>
      <c r="L144" s="86"/>
      <c r="M144" s="86"/>
      <c r="U144" s="87"/>
    </row>
    <row r="145" spans="10:21">
      <c r="J145" s="86"/>
      <c r="K145" s="86"/>
      <c r="L145" s="86"/>
      <c r="M145" s="86"/>
      <c r="U145" s="87"/>
    </row>
    <row r="146" spans="10:21">
      <c r="J146" s="86"/>
      <c r="K146" s="86"/>
      <c r="L146" s="86"/>
      <c r="M146" s="86"/>
      <c r="U146" s="87"/>
    </row>
    <row r="147" spans="10:21">
      <c r="J147" s="86"/>
      <c r="K147" s="86"/>
      <c r="L147" s="86"/>
      <c r="M147" s="86"/>
      <c r="U147" s="87"/>
    </row>
    <row r="148" spans="10:21">
      <c r="J148" s="86"/>
      <c r="K148" s="86"/>
      <c r="L148" s="86"/>
      <c r="M148" s="86"/>
      <c r="U148" s="87"/>
    </row>
    <row r="149" spans="10:21">
      <c r="J149" s="86"/>
      <c r="K149" s="86"/>
      <c r="L149" s="86"/>
      <c r="M149" s="86"/>
      <c r="U149" s="87"/>
    </row>
    <row r="150" spans="10:21">
      <c r="J150" s="86"/>
      <c r="K150" s="86"/>
      <c r="L150" s="86"/>
      <c r="M150" s="86"/>
      <c r="U150" s="87"/>
    </row>
    <row r="151" spans="10:21">
      <c r="J151" s="86"/>
      <c r="K151" s="86"/>
      <c r="L151" s="86"/>
      <c r="M151" s="86"/>
      <c r="U151" s="87"/>
    </row>
    <row r="152" spans="10:21">
      <c r="J152" s="86"/>
      <c r="K152" s="86"/>
      <c r="L152" s="86"/>
      <c r="M152" s="86"/>
      <c r="U152" s="87"/>
    </row>
    <row r="153" spans="10:21">
      <c r="J153" s="86"/>
      <c r="K153" s="86"/>
      <c r="L153" s="86"/>
      <c r="M153" s="86"/>
      <c r="U153" s="87"/>
    </row>
    <row r="154" spans="10:21">
      <c r="J154" s="86"/>
      <c r="K154" s="86"/>
      <c r="L154" s="86"/>
      <c r="M154" s="86"/>
      <c r="U154" s="87"/>
    </row>
    <row r="155" spans="10:21">
      <c r="J155" s="86"/>
      <c r="K155" s="86"/>
      <c r="L155" s="86"/>
      <c r="M155" s="86"/>
      <c r="U155" s="87"/>
    </row>
    <row r="156" spans="10:21">
      <c r="J156" s="86"/>
      <c r="K156" s="86"/>
      <c r="L156" s="86"/>
      <c r="M156" s="86"/>
      <c r="U156" s="87"/>
    </row>
    <row r="157" spans="10:21">
      <c r="J157" s="86"/>
      <c r="K157" s="86"/>
      <c r="L157" s="86"/>
      <c r="M157" s="86"/>
      <c r="U157" s="87"/>
    </row>
    <row r="158" spans="10:21">
      <c r="J158" s="86"/>
      <c r="K158" s="86"/>
      <c r="L158" s="86"/>
      <c r="M158" s="86"/>
      <c r="U158" s="87"/>
    </row>
    <row r="159" spans="10:21">
      <c r="J159" s="86"/>
      <c r="K159" s="86"/>
      <c r="L159" s="86"/>
      <c r="M159" s="86"/>
      <c r="U159" s="87"/>
    </row>
    <row r="160" spans="10:21">
      <c r="J160" s="86"/>
      <c r="K160" s="86"/>
      <c r="L160" s="86"/>
      <c r="M160" s="86"/>
      <c r="U160" s="87"/>
    </row>
    <row r="161" spans="10:21">
      <c r="J161" s="86"/>
      <c r="K161" s="86"/>
      <c r="L161" s="86"/>
      <c r="M161" s="86"/>
      <c r="U161" s="87"/>
    </row>
    <row r="162" spans="10:21">
      <c r="J162" s="86"/>
      <c r="K162" s="86"/>
      <c r="L162" s="86"/>
      <c r="M162" s="86"/>
      <c r="U162" s="87"/>
    </row>
    <row r="163" spans="10:21">
      <c r="J163" s="86"/>
      <c r="K163" s="86"/>
      <c r="L163" s="86"/>
      <c r="M163" s="86"/>
      <c r="U163" s="87"/>
    </row>
    <row r="164" spans="10:21">
      <c r="J164" s="86"/>
      <c r="K164" s="86"/>
      <c r="L164" s="86"/>
      <c r="M164" s="86"/>
      <c r="U164" s="87"/>
    </row>
    <row r="165" spans="10:21">
      <c r="J165" s="86"/>
      <c r="K165" s="86"/>
      <c r="L165" s="86"/>
      <c r="M165" s="86"/>
      <c r="U165" s="87"/>
    </row>
    <row r="166" spans="10:21">
      <c r="J166" s="86"/>
      <c r="K166" s="86"/>
      <c r="L166" s="86"/>
      <c r="M166" s="86"/>
      <c r="U166" s="87"/>
    </row>
    <row r="167" spans="10:21">
      <c r="J167" s="86"/>
      <c r="K167" s="86"/>
      <c r="L167" s="86"/>
      <c r="M167" s="86"/>
      <c r="U167" s="87"/>
    </row>
    <row r="168" spans="10:21">
      <c r="J168" s="86"/>
      <c r="K168" s="86"/>
      <c r="L168" s="86"/>
      <c r="M168" s="86"/>
      <c r="U168" s="87"/>
    </row>
    <row r="169" spans="10:21">
      <c r="J169" s="86"/>
      <c r="K169" s="86"/>
      <c r="L169" s="86"/>
      <c r="M169" s="86"/>
      <c r="U169" s="87"/>
    </row>
    <row r="170" spans="10:21">
      <c r="J170" s="86"/>
      <c r="K170" s="86"/>
      <c r="L170" s="86"/>
      <c r="M170" s="86"/>
      <c r="U170" s="87"/>
    </row>
    <row r="171" spans="10:21">
      <c r="J171" s="86"/>
      <c r="K171" s="86"/>
      <c r="L171" s="86"/>
      <c r="M171" s="86"/>
      <c r="U171" s="87"/>
    </row>
    <row r="172" spans="10:21">
      <c r="J172" s="86"/>
      <c r="K172" s="86"/>
      <c r="L172" s="86"/>
      <c r="M172" s="86"/>
      <c r="U172" s="87"/>
    </row>
    <row r="173" spans="10:21">
      <c r="J173" s="86"/>
      <c r="K173" s="86"/>
      <c r="L173" s="86"/>
      <c r="M173" s="86"/>
      <c r="U173" s="87"/>
    </row>
    <row r="174" spans="10:21">
      <c r="J174" s="86"/>
      <c r="K174" s="86"/>
      <c r="L174" s="86"/>
      <c r="M174" s="86"/>
      <c r="U174" s="87"/>
    </row>
    <row r="175" spans="10:21">
      <c r="J175" s="86"/>
      <c r="K175" s="86"/>
      <c r="L175" s="86"/>
      <c r="M175" s="86"/>
      <c r="U175" s="87"/>
    </row>
    <row r="176" spans="10:21">
      <c r="J176" s="86"/>
      <c r="K176" s="86"/>
      <c r="L176" s="86"/>
      <c r="M176" s="86"/>
      <c r="U176" s="87"/>
    </row>
    <row r="177" spans="10:21">
      <c r="J177" s="86"/>
      <c r="K177" s="86"/>
      <c r="L177" s="86"/>
      <c r="M177" s="86"/>
      <c r="U177" s="87"/>
    </row>
    <row r="178" spans="10:21">
      <c r="J178" s="86"/>
      <c r="K178" s="86"/>
      <c r="L178" s="86"/>
      <c r="M178" s="86"/>
      <c r="U178" s="87"/>
    </row>
    <row r="179" spans="10:21">
      <c r="J179" s="86"/>
      <c r="K179" s="86"/>
      <c r="L179" s="86"/>
      <c r="M179" s="86"/>
      <c r="U179" s="87"/>
    </row>
    <row r="180" spans="10:21">
      <c r="J180" s="86"/>
      <c r="K180" s="86"/>
      <c r="L180" s="86"/>
      <c r="M180" s="86"/>
      <c r="U180" s="87"/>
    </row>
    <row r="181" spans="10:21">
      <c r="J181" s="86"/>
      <c r="K181" s="86"/>
      <c r="L181" s="86"/>
      <c r="M181" s="86"/>
      <c r="U181" s="87"/>
    </row>
    <row r="182" spans="10:21">
      <c r="J182" s="86"/>
      <c r="K182" s="86"/>
      <c r="L182" s="86"/>
      <c r="M182" s="86"/>
      <c r="U182" s="87"/>
    </row>
    <row r="183" spans="10:21">
      <c r="J183" s="86"/>
      <c r="K183" s="86"/>
      <c r="L183" s="86"/>
      <c r="M183" s="86"/>
      <c r="U183" s="87"/>
    </row>
    <row r="184" spans="10:21">
      <c r="J184" s="86"/>
      <c r="K184" s="86"/>
      <c r="L184" s="86"/>
      <c r="M184" s="86"/>
      <c r="U184" s="87"/>
    </row>
    <row r="185" spans="10:21">
      <c r="J185" s="86"/>
      <c r="K185" s="86"/>
      <c r="L185" s="86"/>
      <c r="M185" s="86"/>
      <c r="U185" s="87"/>
    </row>
    <row r="186" spans="10:21">
      <c r="J186" s="86"/>
      <c r="K186" s="86"/>
      <c r="L186" s="86"/>
      <c r="M186" s="86"/>
      <c r="U186" s="87"/>
    </row>
    <row r="187" spans="10:21">
      <c r="J187" s="86"/>
      <c r="K187" s="86"/>
      <c r="L187" s="86"/>
      <c r="M187" s="86"/>
      <c r="U187" s="87"/>
    </row>
    <row r="188" spans="10:21">
      <c r="J188" s="86"/>
      <c r="K188" s="86"/>
      <c r="L188" s="86"/>
      <c r="M188" s="86"/>
      <c r="U188" s="87"/>
    </row>
    <row r="189" spans="10:21">
      <c r="J189" s="86"/>
      <c r="K189" s="86"/>
      <c r="L189" s="86"/>
      <c r="M189" s="86"/>
      <c r="U189" s="87"/>
    </row>
    <row r="190" spans="10:21">
      <c r="J190" s="86"/>
      <c r="K190" s="86"/>
      <c r="L190" s="86"/>
      <c r="M190" s="86"/>
      <c r="U190" s="87"/>
    </row>
    <row r="191" spans="10:21">
      <c r="J191" s="86"/>
      <c r="K191" s="86"/>
      <c r="L191" s="86"/>
      <c r="M191" s="86"/>
      <c r="U191" s="87"/>
    </row>
    <row r="192" spans="10:21">
      <c r="J192" s="86"/>
      <c r="K192" s="86"/>
      <c r="L192" s="86"/>
      <c r="M192" s="86"/>
      <c r="U192" s="87"/>
    </row>
    <row r="193" spans="10:21">
      <c r="J193" s="86"/>
      <c r="K193" s="86"/>
      <c r="L193" s="86"/>
      <c r="M193" s="86"/>
      <c r="U193" s="87"/>
    </row>
    <row r="194" spans="10:21">
      <c r="J194" s="86"/>
      <c r="K194" s="86"/>
      <c r="L194" s="86"/>
      <c r="M194" s="86"/>
      <c r="U194" s="87"/>
    </row>
    <row r="195" spans="10:21">
      <c r="J195" s="86"/>
      <c r="K195" s="86"/>
      <c r="L195" s="86"/>
      <c r="M195" s="86"/>
      <c r="U195" s="87"/>
    </row>
    <row r="196" spans="10:21">
      <c r="J196" s="86"/>
      <c r="K196" s="86"/>
      <c r="L196" s="86"/>
      <c r="M196" s="86"/>
      <c r="U196" s="87"/>
    </row>
    <row r="197" spans="10:21">
      <c r="J197" s="86"/>
      <c r="K197" s="86"/>
      <c r="L197" s="86"/>
      <c r="M197" s="86"/>
      <c r="U197" s="87"/>
    </row>
    <row r="198" spans="10:21">
      <c r="J198" s="86"/>
      <c r="K198" s="86"/>
      <c r="L198" s="86"/>
      <c r="M198" s="86"/>
      <c r="U198" s="87"/>
    </row>
    <row r="199" spans="10:21">
      <c r="J199" s="86"/>
      <c r="K199" s="86"/>
      <c r="L199" s="86"/>
      <c r="M199" s="86"/>
      <c r="U199" s="87"/>
    </row>
    <row r="200" spans="10:21">
      <c r="J200" s="86"/>
      <c r="K200" s="86"/>
      <c r="L200" s="86"/>
      <c r="M200" s="86"/>
      <c r="U200" s="87"/>
    </row>
    <row r="201" spans="10:21">
      <c r="J201" s="86"/>
      <c r="K201" s="86"/>
      <c r="L201" s="86"/>
      <c r="M201" s="86"/>
      <c r="U201" s="87"/>
    </row>
    <row r="202" spans="10:21">
      <c r="J202" s="86"/>
      <c r="K202" s="86"/>
      <c r="L202" s="86"/>
      <c r="M202" s="86"/>
      <c r="U202" s="87"/>
    </row>
    <row r="203" spans="10:21">
      <c r="J203" s="86"/>
      <c r="K203" s="86"/>
      <c r="L203" s="86"/>
      <c r="M203" s="86"/>
      <c r="U203" s="87"/>
    </row>
    <row r="204" spans="10:21">
      <c r="J204" s="86"/>
      <c r="K204" s="86"/>
      <c r="L204" s="86"/>
      <c r="M204" s="86"/>
      <c r="U204" s="87"/>
    </row>
    <row r="205" spans="10:21">
      <c r="J205" s="86"/>
      <c r="K205" s="86"/>
      <c r="L205" s="86"/>
      <c r="M205" s="86"/>
      <c r="U205" s="87"/>
    </row>
    <row r="206" spans="10:21">
      <c r="J206" s="86"/>
      <c r="K206" s="86"/>
      <c r="L206" s="86"/>
      <c r="M206" s="86"/>
      <c r="U206" s="87"/>
    </row>
    <row r="207" spans="10:21">
      <c r="J207" s="86"/>
      <c r="K207" s="86"/>
      <c r="L207" s="86"/>
      <c r="M207" s="86"/>
      <c r="U207" s="87"/>
    </row>
    <row r="208" spans="10:21">
      <c r="J208" s="86"/>
      <c r="K208" s="86"/>
      <c r="L208" s="86"/>
      <c r="M208" s="86"/>
      <c r="U208" s="87"/>
    </row>
    <row r="209" spans="10:21">
      <c r="J209" s="86"/>
      <c r="K209" s="86"/>
      <c r="L209" s="86"/>
      <c r="M209" s="86"/>
      <c r="U209" s="87"/>
    </row>
    <row r="210" spans="10:21">
      <c r="J210" s="86"/>
      <c r="K210" s="86"/>
      <c r="L210" s="86"/>
      <c r="M210" s="86"/>
      <c r="U210" s="87"/>
    </row>
    <row r="211" spans="10:21">
      <c r="J211" s="86"/>
      <c r="K211" s="86"/>
      <c r="L211" s="86"/>
      <c r="M211" s="86"/>
      <c r="U211" s="87"/>
    </row>
    <row r="212" spans="10:21">
      <c r="J212" s="86"/>
      <c r="K212" s="86"/>
      <c r="L212" s="86"/>
      <c r="M212" s="86"/>
      <c r="U212" s="87"/>
    </row>
    <row r="213" spans="10:21">
      <c r="J213" s="86"/>
      <c r="K213" s="86"/>
      <c r="L213" s="86"/>
      <c r="M213" s="86"/>
      <c r="U213" s="87"/>
    </row>
    <row r="214" spans="10:21">
      <c r="J214" s="86"/>
      <c r="K214" s="86"/>
      <c r="L214" s="86"/>
      <c r="M214" s="86"/>
      <c r="U214" s="87"/>
    </row>
    <row r="215" spans="10:21">
      <c r="J215" s="86"/>
      <c r="K215" s="86"/>
      <c r="L215" s="86"/>
      <c r="M215" s="86"/>
      <c r="U215" s="87"/>
    </row>
    <row r="216" spans="10:21">
      <c r="J216" s="86"/>
      <c r="K216" s="86"/>
      <c r="L216" s="86"/>
      <c r="M216" s="86"/>
      <c r="U216" s="87"/>
    </row>
    <row r="217" spans="10:21">
      <c r="J217" s="86"/>
      <c r="K217" s="86"/>
      <c r="L217" s="86"/>
      <c r="M217" s="86"/>
      <c r="U217" s="87"/>
    </row>
    <row r="218" spans="10:21">
      <c r="J218" s="86"/>
      <c r="K218" s="86"/>
      <c r="L218" s="86"/>
      <c r="M218" s="86"/>
      <c r="U218" s="87"/>
    </row>
    <row r="219" spans="10:21">
      <c r="J219" s="86"/>
      <c r="K219" s="86"/>
      <c r="L219" s="86"/>
      <c r="M219" s="86"/>
      <c r="U219" s="87"/>
    </row>
    <row r="220" spans="10:21">
      <c r="J220" s="86"/>
      <c r="K220" s="86"/>
      <c r="L220" s="86"/>
      <c r="M220" s="86"/>
      <c r="U220" s="87"/>
    </row>
    <row r="221" spans="10:21">
      <c r="J221" s="86"/>
      <c r="K221" s="86"/>
      <c r="L221" s="86"/>
      <c r="M221" s="86"/>
      <c r="U221" s="87"/>
    </row>
    <row r="222" spans="10:21">
      <c r="J222" s="86"/>
      <c r="K222" s="86"/>
      <c r="L222" s="86"/>
      <c r="M222" s="86"/>
      <c r="U222" s="87"/>
    </row>
    <row r="223" spans="10:21">
      <c r="J223" s="86"/>
      <c r="K223" s="86"/>
      <c r="L223" s="86"/>
      <c r="M223" s="86"/>
      <c r="U223" s="87"/>
    </row>
    <row r="224" spans="10:21">
      <c r="J224" s="86"/>
      <c r="K224" s="86"/>
      <c r="L224" s="86"/>
      <c r="M224" s="86"/>
      <c r="U224" s="87"/>
    </row>
    <row r="225" spans="10:21">
      <c r="J225" s="86"/>
      <c r="K225" s="86"/>
      <c r="L225" s="86"/>
      <c r="M225" s="86"/>
      <c r="U225" s="87"/>
    </row>
    <row r="226" spans="10:21">
      <c r="J226" s="86"/>
      <c r="K226" s="86"/>
      <c r="L226" s="86"/>
      <c r="M226" s="86"/>
      <c r="U226" s="87"/>
    </row>
    <row r="227" spans="10:21">
      <c r="J227" s="86"/>
      <c r="K227" s="86"/>
      <c r="L227" s="86"/>
      <c r="M227" s="86"/>
      <c r="U227" s="87"/>
    </row>
    <row r="228" spans="10:21">
      <c r="J228" s="86"/>
      <c r="K228" s="86"/>
      <c r="L228" s="86"/>
      <c r="M228" s="86"/>
      <c r="U228" s="87"/>
    </row>
    <row r="229" spans="10:21">
      <c r="J229" s="86"/>
      <c r="K229" s="86"/>
      <c r="L229" s="86"/>
      <c r="M229" s="86"/>
      <c r="U229" s="87"/>
    </row>
    <row r="230" spans="10:21">
      <c r="J230" s="86"/>
      <c r="K230" s="86"/>
      <c r="L230" s="86"/>
      <c r="M230" s="86"/>
      <c r="U230" s="87"/>
    </row>
    <row r="231" spans="10:21">
      <c r="J231" s="86"/>
      <c r="K231" s="86"/>
      <c r="L231" s="86"/>
      <c r="M231" s="86"/>
      <c r="U231" s="87"/>
    </row>
    <row r="232" spans="10:21">
      <c r="J232" s="86"/>
      <c r="K232" s="86"/>
      <c r="L232" s="86"/>
      <c r="M232" s="86"/>
      <c r="U232" s="87"/>
    </row>
    <row r="233" spans="10:21">
      <c r="J233" s="86"/>
      <c r="K233" s="86"/>
      <c r="L233" s="86"/>
      <c r="M233" s="86"/>
      <c r="U233" s="87"/>
    </row>
    <row r="234" spans="10:21">
      <c r="J234" s="86"/>
      <c r="K234" s="86"/>
      <c r="L234" s="86"/>
      <c r="M234" s="86"/>
      <c r="U234" s="87"/>
    </row>
    <row r="235" spans="10:21">
      <c r="J235" s="86"/>
      <c r="K235" s="86"/>
      <c r="L235" s="86"/>
      <c r="M235" s="86"/>
      <c r="U235" s="87"/>
    </row>
    <row r="236" spans="10:21">
      <c r="J236" s="86"/>
      <c r="K236" s="86"/>
      <c r="L236" s="86"/>
      <c r="M236" s="86"/>
      <c r="U236" s="87"/>
    </row>
    <row r="237" spans="10:21">
      <c r="J237" s="86"/>
      <c r="K237" s="86"/>
      <c r="L237" s="86"/>
      <c r="M237" s="86"/>
      <c r="U237" s="87"/>
    </row>
    <row r="238" spans="10:21">
      <c r="J238" s="86"/>
      <c r="K238" s="86"/>
      <c r="L238" s="86"/>
      <c r="M238" s="86"/>
      <c r="U238" s="87"/>
    </row>
    <row r="239" spans="10:21">
      <c r="J239" s="86"/>
      <c r="K239" s="86"/>
      <c r="L239" s="86"/>
      <c r="M239" s="86"/>
      <c r="U239" s="87"/>
    </row>
  </sheetData>
  <mergeCells count="6">
    <mergeCell ref="T25:AC25"/>
    <mergeCell ref="AL25:AQ25"/>
    <mergeCell ref="T26:U26"/>
    <mergeCell ref="V26:W26"/>
    <mergeCell ref="X26:Y26"/>
    <mergeCell ref="AD26:AH26"/>
  </mergeCells>
  <pageMargins left="0.7" right="0.7" top="0.75" bottom="0.75" header="0.3" footer="0.3"/>
  <pageSetup scale="6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2:H28"/>
  <sheetViews>
    <sheetView showGridLines="0" zoomScaleNormal="100" workbookViewId="0">
      <selection activeCell="F6" sqref="F6:H13"/>
    </sheetView>
  </sheetViews>
  <sheetFormatPr defaultColWidth="9.109375" defaultRowHeight="13.2"/>
  <cols>
    <col min="1" max="1" width="35" style="66" customWidth="1"/>
    <col min="2" max="2" width="10.5546875" style="66" customWidth="1"/>
    <col min="3" max="3" width="17.33203125" style="269" bestFit="1" customWidth="1"/>
    <col min="4" max="4" width="16.33203125" style="269" customWidth="1"/>
    <col min="5" max="5" width="18.109375" style="66" customWidth="1"/>
    <col min="6" max="6" width="25.6640625" style="66" bestFit="1" customWidth="1"/>
    <col min="7" max="7" width="38.6640625" style="66" customWidth="1"/>
    <col min="8" max="8" width="11.6640625" style="66" bestFit="1" customWidth="1"/>
    <col min="9" max="253" width="9.109375" style="66"/>
    <col min="254" max="254" width="26.109375" style="66" customWidth="1"/>
    <col min="255" max="255" width="10.5546875" style="66" customWidth="1"/>
    <col min="256" max="256" width="17.33203125" style="66" bestFit="1" customWidth="1"/>
    <col min="257" max="257" width="0.88671875" style="66" customWidth="1"/>
    <col min="258" max="258" width="16.5546875" style="66" bestFit="1" customWidth="1"/>
    <col min="259" max="259" width="1.88671875" style="66" customWidth="1"/>
    <col min="260" max="509" width="9.109375" style="66"/>
    <col min="510" max="510" width="26.109375" style="66" customWidth="1"/>
    <col min="511" max="511" width="10.5546875" style="66" customWidth="1"/>
    <col min="512" max="512" width="17.33203125" style="66" bestFit="1" customWidth="1"/>
    <col min="513" max="513" width="0.88671875" style="66" customWidth="1"/>
    <col min="514" max="514" width="16.5546875" style="66" bestFit="1" customWidth="1"/>
    <col min="515" max="515" width="1.88671875" style="66" customWidth="1"/>
    <col min="516" max="765" width="9.109375" style="66"/>
    <col min="766" max="766" width="26.109375" style="66" customWidth="1"/>
    <col min="767" max="767" width="10.5546875" style="66" customWidth="1"/>
    <col min="768" max="768" width="17.33203125" style="66" bestFit="1" customWidth="1"/>
    <col min="769" max="769" width="0.88671875" style="66" customWidth="1"/>
    <col min="770" max="770" width="16.5546875" style="66" bestFit="1" customWidth="1"/>
    <col min="771" max="771" width="1.88671875" style="66" customWidth="1"/>
    <col min="772" max="1021" width="9.109375" style="66"/>
    <col min="1022" max="1022" width="26.109375" style="66" customWidth="1"/>
    <col min="1023" max="1023" width="10.5546875" style="66" customWidth="1"/>
    <col min="1024" max="1024" width="17.33203125" style="66" bestFit="1" customWidth="1"/>
    <col min="1025" max="1025" width="0.88671875" style="66" customWidth="1"/>
    <col min="1026" max="1026" width="16.5546875" style="66" bestFit="1" customWidth="1"/>
    <col min="1027" max="1027" width="1.88671875" style="66" customWidth="1"/>
    <col min="1028" max="1277" width="9.109375" style="66"/>
    <col min="1278" max="1278" width="26.109375" style="66" customWidth="1"/>
    <col min="1279" max="1279" width="10.5546875" style="66" customWidth="1"/>
    <col min="1280" max="1280" width="17.33203125" style="66" bestFit="1" customWidth="1"/>
    <col min="1281" max="1281" width="0.88671875" style="66" customWidth="1"/>
    <col min="1282" max="1282" width="16.5546875" style="66" bestFit="1" customWidth="1"/>
    <col min="1283" max="1283" width="1.88671875" style="66" customWidth="1"/>
    <col min="1284" max="1533" width="9.109375" style="66"/>
    <col min="1534" max="1534" width="26.109375" style="66" customWidth="1"/>
    <col min="1535" max="1535" width="10.5546875" style="66" customWidth="1"/>
    <col min="1536" max="1536" width="17.33203125" style="66" bestFit="1" customWidth="1"/>
    <col min="1537" max="1537" width="0.88671875" style="66" customWidth="1"/>
    <col min="1538" max="1538" width="16.5546875" style="66" bestFit="1" customWidth="1"/>
    <col min="1539" max="1539" width="1.88671875" style="66" customWidth="1"/>
    <col min="1540" max="1789" width="9.109375" style="66"/>
    <col min="1790" max="1790" width="26.109375" style="66" customWidth="1"/>
    <col min="1791" max="1791" width="10.5546875" style="66" customWidth="1"/>
    <col min="1792" max="1792" width="17.33203125" style="66" bestFit="1" customWidth="1"/>
    <col min="1793" max="1793" width="0.88671875" style="66" customWidth="1"/>
    <col min="1794" max="1794" width="16.5546875" style="66" bestFit="1" customWidth="1"/>
    <col min="1795" max="1795" width="1.88671875" style="66" customWidth="1"/>
    <col min="1796" max="2045" width="9.109375" style="66"/>
    <col min="2046" max="2046" width="26.109375" style="66" customWidth="1"/>
    <col min="2047" max="2047" width="10.5546875" style="66" customWidth="1"/>
    <col min="2048" max="2048" width="17.33203125" style="66" bestFit="1" customWidth="1"/>
    <col min="2049" max="2049" width="0.88671875" style="66" customWidth="1"/>
    <col min="2050" max="2050" width="16.5546875" style="66" bestFit="1" customWidth="1"/>
    <col min="2051" max="2051" width="1.88671875" style="66" customWidth="1"/>
    <col min="2052" max="2301" width="9.109375" style="66"/>
    <col min="2302" max="2302" width="26.109375" style="66" customWidth="1"/>
    <col min="2303" max="2303" width="10.5546875" style="66" customWidth="1"/>
    <col min="2304" max="2304" width="17.33203125" style="66" bestFit="1" customWidth="1"/>
    <col min="2305" max="2305" width="0.88671875" style="66" customWidth="1"/>
    <col min="2306" max="2306" width="16.5546875" style="66" bestFit="1" customWidth="1"/>
    <col min="2307" max="2307" width="1.88671875" style="66" customWidth="1"/>
    <col min="2308" max="2557" width="9.109375" style="66"/>
    <col min="2558" max="2558" width="26.109375" style="66" customWidth="1"/>
    <col min="2559" max="2559" width="10.5546875" style="66" customWidth="1"/>
    <col min="2560" max="2560" width="17.33203125" style="66" bestFit="1" customWidth="1"/>
    <col min="2561" max="2561" width="0.88671875" style="66" customWidth="1"/>
    <col min="2562" max="2562" width="16.5546875" style="66" bestFit="1" customWidth="1"/>
    <col min="2563" max="2563" width="1.88671875" style="66" customWidth="1"/>
    <col min="2564" max="2813" width="9.109375" style="66"/>
    <col min="2814" max="2814" width="26.109375" style="66" customWidth="1"/>
    <col min="2815" max="2815" width="10.5546875" style="66" customWidth="1"/>
    <col min="2816" max="2816" width="17.33203125" style="66" bestFit="1" customWidth="1"/>
    <col min="2817" max="2817" width="0.88671875" style="66" customWidth="1"/>
    <col min="2818" max="2818" width="16.5546875" style="66" bestFit="1" customWidth="1"/>
    <col min="2819" max="2819" width="1.88671875" style="66" customWidth="1"/>
    <col min="2820" max="3069" width="9.109375" style="66"/>
    <col min="3070" max="3070" width="26.109375" style="66" customWidth="1"/>
    <col min="3071" max="3071" width="10.5546875" style="66" customWidth="1"/>
    <col min="3072" max="3072" width="17.33203125" style="66" bestFit="1" customWidth="1"/>
    <col min="3073" max="3073" width="0.88671875" style="66" customWidth="1"/>
    <col min="3074" max="3074" width="16.5546875" style="66" bestFit="1" customWidth="1"/>
    <col min="3075" max="3075" width="1.88671875" style="66" customWidth="1"/>
    <col min="3076" max="3325" width="9.109375" style="66"/>
    <col min="3326" max="3326" width="26.109375" style="66" customWidth="1"/>
    <col min="3327" max="3327" width="10.5546875" style="66" customWidth="1"/>
    <col min="3328" max="3328" width="17.33203125" style="66" bestFit="1" customWidth="1"/>
    <col min="3329" max="3329" width="0.88671875" style="66" customWidth="1"/>
    <col min="3330" max="3330" width="16.5546875" style="66" bestFit="1" customWidth="1"/>
    <col min="3331" max="3331" width="1.88671875" style="66" customWidth="1"/>
    <col min="3332" max="3581" width="9.109375" style="66"/>
    <col min="3582" max="3582" width="26.109375" style="66" customWidth="1"/>
    <col min="3583" max="3583" width="10.5546875" style="66" customWidth="1"/>
    <col min="3584" max="3584" width="17.33203125" style="66" bestFit="1" customWidth="1"/>
    <col min="3585" max="3585" width="0.88671875" style="66" customWidth="1"/>
    <col min="3586" max="3586" width="16.5546875" style="66" bestFit="1" customWidth="1"/>
    <col min="3587" max="3587" width="1.88671875" style="66" customWidth="1"/>
    <col min="3588" max="3837" width="9.109375" style="66"/>
    <col min="3838" max="3838" width="26.109375" style="66" customWidth="1"/>
    <col min="3839" max="3839" width="10.5546875" style="66" customWidth="1"/>
    <col min="3840" max="3840" width="17.33203125" style="66" bestFit="1" customWidth="1"/>
    <col min="3841" max="3841" width="0.88671875" style="66" customWidth="1"/>
    <col min="3842" max="3842" width="16.5546875" style="66" bestFit="1" customWidth="1"/>
    <col min="3843" max="3843" width="1.88671875" style="66" customWidth="1"/>
    <col min="3844" max="4093" width="9.109375" style="66"/>
    <col min="4094" max="4094" width="26.109375" style="66" customWidth="1"/>
    <col min="4095" max="4095" width="10.5546875" style="66" customWidth="1"/>
    <col min="4096" max="4096" width="17.33203125" style="66" bestFit="1" customWidth="1"/>
    <col min="4097" max="4097" width="0.88671875" style="66" customWidth="1"/>
    <col min="4098" max="4098" width="16.5546875" style="66" bestFit="1" customWidth="1"/>
    <col min="4099" max="4099" width="1.88671875" style="66" customWidth="1"/>
    <col min="4100" max="4349" width="9.109375" style="66"/>
    <col min="4350" max="4350" width="26.109375" style="66" customWidth="1"/>
    <col min="4351" max="4351" width="10.5546875" style="66" customWidth="1"/>
    <col min="4352" max="4352" width="17.33203125" style="66" bestFit="1" customWidth="1"/>
    <col min="4353" max="4353" width="0.88671875" style="66" customWidth="1"/>
    <col min="4354" max="4354" width="16.5546875" style="66" bestFit="1" customWidth="1"/>
    <col min="4355" max="4355" width="1.88671875" style="66" customWidth="1"/>
    <col min="4356" max="4605" width="9.109375" style="66"/>
    <col min="4606" max="4606" width="26.109375" style="66" customWidth="1"/>
    <col min="4607" max="4607" width="10.5546875" style="66" customWidth="1"/>
    <col min="4608" max="4608" width="17.33203125" style="66" bestFit="1" customWidth="1"/>
    <col min="4609" max="4609" width="0.88671875" style="66" customWidth="1"/>
    <col min="4610" max="4610" width="16.5546875" style="66" bestFit="1" customWidth="1"/>
    <col min="4611" max="4611" width="1.88671875" style="66" customWidth="1"/>
    <col min="4612" max="4861" width="9.109375" style="66"/>
    <col min="4862" max="4862" width="26.109375" style="66" customWidth="1"/>
    <col min="4863" max="4863" width="10.5546875" style="66" customWidth="1"/>
    <col min="4864" max="4864" width="17.33203125" style="66" bestFit="1" customWidth="1"/>
    <col min="4865" max="4865" width="0.88671875" style="66" customWidth="1"/>
    <col min="4866" max="4866" width="16.5546875" style="66" bestFit="1" customWidth="1"/>
    <col min="4867" max="4867" width="1.88671875" style="66" customWidth="1"/>
    <col min="4868" max="5117" width="9.109375" style="66"/>
    <col min="5118" max="5118" width="26.109375" style="66" customWidth="1"/>
    <col min="5119" max="5119" width="10.5546875" style="66" customWidth="1"/>
    <col min="5120" max="5120" width="17.33203125" style="66" bestFit="1" customWidth="1"/>
    <col min="5121" max="5121" width="0.88671875" style="66" customWidth="1"/>
    <col min="5122" max="5122" width="16.5546875" style="66" bestFit="1" customWidth="1"/>
    <col min="5123" max="5123" width="1.88671875" style="66" customWidth="1"/>
    <col min="5124" max="5373" width="9.109375" style="66"/>
    <col min="5374" max="5374" width="26.109375" style="66" customWidth="1"/>
    <col min="5375" max="5375" width="10.5546875" style="66" customWidth="1"/>
    <col min="5376" max="5376" width="17.33203125" style="66" bestFit="1" customWidth="1"/>
    <col min="5377" max="5377" width="0.88671875" style="66" customWidth="1"/>
    <col min="5378" max="5378" width="16.5546875" style="66" bestFit="1" customWidth="1"/>
    <col min="5379" max="5379" width="1.88671875" style="66" customWidth="1"/>
    <col min="5380" max="5629" width="9.109375" style="66"/>
    <col min="5630" max="5630" width="26.109375" style="66" customWidth="1"/>
    <col min="5631" max="5631" width="10.5546875" style="66" customWidth="1"/>
    <col min="5632" max="5632" width="17.33203125" style="66" bestFit="1" customWidth="1"/>
    <col min="5633" max="5633" width="0.88671875" style="66" customWidth="1"/>
    <col min="5634" max="5634" width="16.5546875" style="66" bestFit="1" customWidth="1"/>
    <col min="5635" max="5635" width="1.88671875" style="66" customWidth="1"/>
    <col min="5636" max="5885" width="9.109375" style="66"/>
    <col min="5886" max="5886" width="26.109375" style="66" customWidth="1"/>
    <col min="5887" max="5887" width="10.5546875" style="66" customWidth="1"/>
    <col min="5888" max="5888" width="17.33203125" style="66" bestFit="1" customWidth="1"/>
    <col min="5889" max="5889" width="0.88671875" style="66" customWidth="1"/>
    <col min="5890" max="5890" width="16.5546875" style="66" bestFit="1" customWidth="1"/>
    <col min="5891" max="5891" width="1.88671875" style="66" customWidth="1"/>
    <col min="5892" max="6141" width="9.109375" style="66"/>
    <col min="6142" max="6142" width="26.109375" style="66" customWidth="1"/>
    <col min="6143" max="6143" width="10.5546875" style="66" customWidth="1"/>
    <col min="6144" max="6144" width="17.33203125" style="66" bestFit="1" customWidth="1"/>
    <col min="6145" max="6145" width="0.88671875" style="66" customWidth="1"/>
    <col min="6146" max="6146" width="16.5546875" style="66" bestFit="1" customWidth="1"/>
    <col min="6147" max="6147" width="1.88671875" style="66" customWidth="1"/>
    <col min="6148" max="6397" width="9.109375" style="66"/>
    <col min="6398" max="6398" width="26.109375" style="66" customWidth="1"/>
    <col min="6399" max="6399" width="10.5546875" style="66" customWidth="1"/>
    <col min="6400" max="6400" width="17.33203125" style="66" bestFit="1" customWidth="1"/>
    <col min="6401" max="6401" width="0.88671875" style="66" customWidth="1"/>
    <col min="6402" max="6402" width="16.5546875" style="66" bestFit="1" customWidth="1"/>
    <col min="6403" max="6403" width="1.88671875" style="66" customWidth="1"/>
    <col min="6404" max="6653" width="9.109375" style="66"/>
    <col min="6654" max="6654" width="26.109375" style="66" customWidth="1"/>
    <col min="6655" max="6655" width="10.5546875" style="66" customWidth="1"/>
    <col min="6656" max="6656" width="17.33203125" style="66" bestFit="1" customWidth="1"/>
    <col min="6657" max="6657" width="0.88671875" style="66" customWidth="1"/>
    <col min="6658" max="6658" width="16.5546875" style="66" bestFit="1" customWidth="1"/>
    <col min="6659" max="6659" width="1.88671875" style="66" customWidth="1"/>
    <col min="6660" max="6909" width="9.109375" style="66"/>
    <col min="6910" max="6910" width="26.109375" style="66" customWidth="1"/>
    <col min="6911" max="6911" width="10.5546875" style="66" customWidth="1"/>
    <col min="6912" max="6912" width="17.33203125" style="66" bestFit="1" customWidth="1"/>
    <col min="6913" max="6913" width="0.88671875" style="66" customWidth="1"/>
    <col min="6914" max="6914" width="16.5546875" style="66" bestFit="1" customWidth="1"/>
    <col min="6915" max="6915" width="1.88671875" style="66" customWidth="1"/>
    <col min="6916" max="7165" width="9.109375" style="66"/>
    <col min="7166" max="7166" width="26.109375" style="66" customWidth="1"/>
    <col min="7167" max="7167" width="10.5546875" style="66" customWidth="1"/>
    <col min="7168" max="7168" width="17.33203125" style="66" bestFit="1" customWidth="1"/>
    <col min="7169" max="7169" width="0.88671875" style="66" customWidth="1"/>
    <col min="7170" max="7170" width="16.5546875" style="66" bestFit="1" customWidth="1"/>
    <col min="7171" max="7171" width="1.88671875" style="66" customWidth="1"/>
    <col min="7172" max="7421" width="9.109375" style="66"/>
    <col min="7422" max="7422" width="26.109375" style="66" customWidth="1"/>
    <col min="7423" max="7423" width="10.5546875" style="66" customWidth="1"/>
    <col min="7424" max="7424" width="17.33203125" style="66" bestFit="1" customWidth="1"/>
    <col min="7425" max="7425" width="0.88671875" style="66" customWidth="1"/>
    <col min="7426" max="7426" width="16.5546875" style="66" bestFit="1" customWidth="1"/>
    <col min="7427" max="7427" width="1.88671875" style="66" customWidth="1"/>
    <col min="7428" max="7677" width="9.109375" style="66"/>
    <col min="7678" max="7678" width="26.109375" style="66" customWidth="1"/>
    <col min="7679" max="7679" width="10.5546875" style="66" customWidth="1"/>
    <col min="7680" max="7680" width="17.33203125" style="66" bestFit="1" customWidth="1"/>
    <col min="7681" max="7681" width="0.88671875" style="66" customWidth="1"/>
    <col min="7682" max="7682" width="16.5546875" style="66" bestFit="1" customWidth="1"/>
    <col min="7683" max="7683" width="1.88671875" style="66" customWidth="1"/>
    <col min="7684" max="7933" width="9.109375" style="66"/>
    <col min="7934" max="7934" width="26.109375" style="66" customWidth="1"/>
    <col min="7935" max="7935" width="10.5546875" style="66" customWidth="1"/>
    <col min="7936" max="7936" width="17.33203125" style="66" bestFit="1" customWidth="1"/>
    <col min="7937" max="7937" width="0.88671875" style="66" customWidth="1"/>
    <col min="7938" max="7938" width="16.5546875" style="66" bestFit="1" customWidth="1"/>
    <col min="7939" max="7939" width="1.88671875" style="66" customWidth="1"/>
    <col min="7940" max="8189" width="9.109375" style="66"/>
    <col min="8190" max="8190" width="26.109375" style="66" customWidth="1"/>
    <col min="8191" max="8191" width="10.5546875" style="66" customWidth="1"/>
    <col min="8192" max="8192" width="17.33203125" style="66" bestFit="1" customWidth="1"/>
    <col min="8193" max="8193" width="0.88671875" style="66" customWidth="1"/>
    <col min="8194" max="8194" width="16.5546875" style="66" bestFit="1" customWidth="1"/>
    <col min="8195" max="8195" width="1.88671875" style="66" customWidth="1"/>
    <col min="8196" max="8445" width="9.109375" style="66"/>
    <col min="8446" max="8446" width="26.109375" style="66" customWidth="1"/>
    <col min="8447" max="8447" width="10.5546875" style="66" customWidth="1"/>
    <col min="8448" max="8448" width="17.33203125" style="66" bestFit="1" customWidth="1"/>
    <col min="8449" max="8449" width="0.88671875" style="66" customWidth="1"/>
    <col min="8450" max="8450" width="16.5546875" style="66" bestFit="1" customWidth="1"/>
    <col min="8451" max="8451" width="1.88671875" style="66" customWidth="1"/>
    <col min="8452" max="8701" width="9.109375" style="66"/>
    <col min="8702" max="8702" width="26.109375" style="66" customWidth="1"/>
    <col min="8703" max="8703" width="10.5546875" style="66" customWidth="1"/>
    <col min="8704" max="8704" width="17.33203125" style="66" bestFit="1" customWidth="1"/>
    <col min="8705" max="8705" width="0.88671875" style="66" customWidth="1"/>
    <col min="8706" max="8706" width="16.5546875" style="66" bestFit="1" customWidth="1"/>
    <col min="8707" max="8707" width="1.88671875" style="66" customWidth="1"/>
    <col min="8708" max="8957" width="9.109375" style="66"/>
    <col min="8958" max="8958" width="26.109375" style="66" customWidth="1"/>
    <col min="8959" max="8959" width="10.5546875" style="66" customWidth="1"/>
    <col min="8960" max="8960" width="17.33203125" style="66" bestFit="1" customWidth="1"/>
    <col min="8961" max="8961" width="0.88671875" style="66" customWidth="1"/>
    <col min="8962" max="8962" width="16.5546875" style="66" bestFit="1" customWidth="1"/>
    <col min="8963" max="8963" width="1.88671875" style="66" customWidth="1"/>
    <col min="8964" max="9213" width="9.109375" style="66"/>
    <col min="9214" max="9214" width="26.109375" style="66" customWidth="1"/>
    <col min="9215" max="9215" width="10.5546875" style="66" customWidth="1"/>
    <col min="9216" max="9216" width="17.33203125" style="66" bestFit="1" customWidth="1"/>
    <col min="9217" max="9217" width="0.88671875" style="66" customWidth="1"/>
    <col min="9218" max="9218" width="16.5546875" style="66" bestFit="1" customWidth="1"/>
    <col min="9219" max="9219" width="1.88671875" style="66" customWidth="1"/>
    <col min="9220" max="9469" width="9.109375" style="66"/>
    <col min="9470" max="9470" width="26.109375" style="66" customWidth="1"/>
    <col min="9471" max="9471" width="10.5546875" style="66" customWidth="1"/>
    <col min="9472" max="9472" width="17.33203125" style="66" bestFit="1" customWidth="1"/>
    <col min="9473" max="9473" width="0.88671875" style="66" customWidth="1"/>
    <col min="9474" max="9474" width="16.5546875" style="66" bestFit="1" customWidth="1"/>
    <col min="9475" max="9475" width="1.88671875" style="66" customWidth="1"/>
    <col min="9476" max="9725" width="9.109375" style="66"/>
    <col min="9726" max="9726" width="26.109375" style="66" customWidth="1"/>
    <col min="9727" max="9727" width="10.5546875" style="66" customWidth="1"/>
    <col min="9728" max="9728" width="17.33203125" style="66" bestFit="1" customWidth="1"/>
    <col min="9729" max="9729" width="0.88671875" style="66" customWidth="1"/>
    <col min="9730" max="9730" width="16.5546875" style="66" bestFit="1" customWidth="1"/>
    <col min="9731" max="9731" width="1.88671875" style="66" customWidth="1"/>
    <col min="9732" max="9981" width="9.109375" style="66"/>
    <col min="9982" max="9982" width="26.109375" style="66" customWidth="1"/>
    <col min="9983" max="9983" width="10.5546875" style="66" customWidth="1"/>
    <col min="9984" max="9984" width="17.33203125" style="66" bestFit="1" customWidth="1"/>
    <col min="9985" max="9985" width="0.88671875" style="66" customWidth="1"/>
    <col min="9986" max="9986" width="16.5546875" style="66" bestFit="1" customWidth="1"/>
    <col min="9987" max="9987" width="1.88671875" style="66" customWidth="1"/>
    <col min="9988" max="10237" width="9.109375" style="66"/>
    <col min="10238" max="10238" width="26.109375" style="66" customWidth="1"/>
    <col min="10239" max="10239" width="10.5546875" style="66" customWidth="1"/>
    <col min="10240" max="10240" width="17.33203125" style="66" bestFit="1" customWidth="1"/>
    <col min="10241" max="10241" width="0.88671875" style="66" customWidth="1"/>
    <col min="10242" max="10242" width="16.5546875" style="66" bestFit="1" customWidth="1"/>
    <col min="10243" max="10243" width="1.88671875" style="66" customWidth="1"/>
    <col min="10244" max="10493" width="9.109375" style="66"/>
    <col min="10494" max="10494" width="26.109375" style="66" customWidth="1"/>
    <col min="10495" max="10495" width="10.5546875" style="66" customWidth="1"/>
    <col min="10496" max="10496" width="17.33203125" style="66" bestFit="1" customWidth="1"/>
    <col min="10497" max="10497" width="0.88671875" style="66" customWidth="1"/>
    <col min="10498" max="10498" width="16.5546875" style="66" bestFit="1" customWidth="1"/>
    <col min="10499" max="10499" width="1.88671875" style="66" customWidth="1"/>
    <col min="10500" max="10749" width="9.109375" style="66"/>
    <col min="10750" max="10750" width="26.109375" style="66" customWidth="1"/>
    <col min="10751" max="10751" width="10.5546875" style="66" customWidth="1"/>
    <col min="10752" max="10752" width="17.33203125" style="66" bestFit="1" customWidth="1"/>
    <col min="10753" max="10753" width="0.88671875" style="66" customWidth="1"/>
    <col min="10754" max="10754" width="16.5546875" style="66" bestFit="1" customWidth="1"/>
    <col min="10755" max="10755" width="1.88671875" style="66" customWidth="1"/>
    <col min="10756" max="11005" width="9.109375" style="66"/>
    <col min="11006" max="11006" width="26.109375" style="66" customWidth="1"/>
    <col min="11007" max="11007" width="10.5546875" style="66" customWidth="1"/>
    <col min="11008" max="11008" width="17.33203125" style="66" bestFit="1" customWidth="1"/>
    <col min="11009" max="11009" width="0.88671875" style="66" customWidth="1"/>
    <col min="11010" max="11010" width="16.5546875" style="66" bestFit="1" customWidth="1"/>
    <col min="11011" max="11011" width="1.88671875" style="66" customWidth="1"/>
    <col min="11012" max="11261" width="9.109375" style="66"/>
    <col min="11262" max="11262" width="26.109375" style="66" customWidth="1"/>
    <col min="11263" max="11263" width="10.5546875" style="66" customWidth="1"/>
    <col min="11264" max="11264" width="17.33203125" style="66" bestFit="1" customWidth="1"/>
    <col min="11265" max="11265" width="0.88671875" style="66" customWidth="1"/>
    <col min="11266" max="11266" width="16.5546875" style="66" bestFit="1" customWidth="1"/>
    <col min="11267" max="11267" width="1.88671875" style="66" customWidth="1"/>
    <col min="11268" max="11517" width="9.109375" style="66"/>
    <col min="11518" max="11518" width="26.109375" style="66" customWidth="1"/>
    <col min="11519" max="11519" width="10.5546875" style="66" customWidth="1"/>
    <col min="11520" max="11520" width="17.33203125" style="66" bestFit="1" customWidth="1"/>
    <col min="11521" max="11521" width="0.88671875" style="66" customWidth="1"/>
    <col min="11522" max="11522" width="16.5546875" style="66" bestFit="1" customWidth="1"/>
    <col min="11523" max="11523" width="1.88671875" style="66" customWidth="1"/>
    <col min="11524" max="11773" width="9.109375" style="66"/>
    <col min="11774" max="11774" width="26.109375" style="66" customWidth="1"/>
    <col min="11775" max="11775" width="10.5546875" style="66" customWidth="1"/>
    <col min="11776" max="11776" width="17.33203125" style="66" bestFit="1" customWidth="1"/>
    <col min="11777" max="11777" width="0.88671875" style="66" customWidth="1"/>
    <col min="11778" max="11778" width="16.5546875" style="66" bestFit="1" customWidth="1"/>
    <col min="11779" max="11779" width="1.88671875" style="66" customWidth="1"/>
    <col min="11780" max="12029" width="9.109375" style="66"/>
    <col min="12030" max="12030" width="26.109375" style="66" customWidth="1"/>
    <col min="12031" max="12031" width="10.5546875" style="66" customWidth="1"/>
    <col min="12032" max="12032" width="17.33203125" style="66" bestFit="1" customWidth="1"/>
    <col min="12033" max="12033" width="0.88671875" style="66" customWidth="1"/>
    <col min="12034" max="12034" width="16.5546875" style="66" bestFit="1" customWidth="1"/>
    <col min="12035" max="12035" width="1.88671875" style="66" customWidth="1"/>
    <col min="12036" max="12285" width="9.109375" style="66"/>
    <col min="12286" max="12286" width="26.109375" style="66" customWidth="1"/>
    <col min="12287" max="12287" width="10.5546875" style="66" customWidth="1"/>
    <col min="12288" max="12288" width="17.33203125" style="66" bestFit="1" customWidth="1"/>
    <col min="12289" max="12289" width="0.88671875" style="66" customWidth="1"/>
    <col min="12290" max="12290" width="16.5546875" style="66" bestFit="1" customWidth="1"/>
    <col min="12291" max="12291" width="1.88671875" style="66" customWidth="1"/>
    <col min="12292" max="12541" width="9.109375" style="66"/>
    <col min="12542" max="12542" width="26.109375" style="66" customWidth="1"/>
    <col min="12543" max="12543" width="10.5546875" style="66" customWidth="1"/>
    <col min="12544" max="12544" width="17.33203125" style="66" bestFit="1" customWidth="1"/>
    <col min="12545" max="12545" width="0.88671875" style="66" customWidth="1"/>
    <col min="12546" max="12546" width="16.5546875" style="66" bestFit="1" customWidth="1"/>
    <col min="12547" max="12547" width="1.88671875" style="66" customWidth="1"/>
    <col min="12548" max="12797" width="9.109375" style="66"/>
    <col min="12798" max="12798" width="26.109375" style="66" customWidth="1"/>
    <col min="12799" max="12799" width="10.5546875" style="66" customWidth="1"/>
    <col min="12800" max="12800" width="17.33203125" style="66" bestFit="1" customWidth="1"/>
    <col min="12801" max="12801" width="0.88671875" style="66" customWidth="1"/>
    <col min="12802" max="12802" width="16.5546875" style="66" bestFit="1" customWidth="1"/>
    <col min="12803" max="12803" width="1.88671875" style="66" customWidth="1"/>
    <col min="12804" max="13053" width="9.109375" style="66"/>
    <col min="13054" max="13054" width="26.109375" style="66" customWidth="1"/>
    <col min="13055" max="13055" width="10.5546875" style="66" customWidth="1"/>
    <col min="13056" max="13056" width="17.33203125" style="66" bestFit="1" customWidth="1"/>
    <col min="13057" max="13057" width="0.88671875" style="66" customWidth="1"/>
    <col min="13058" max="13058" width="16.5546875" style="66" bestFit="1" customWidth="1"/>
    <col min="13059" max="13059" width="1.88671875" style="66" customWidth="1"/>
    <col min="13060" max="13309" width="9.109375" style="66"/>
    <col min="13310" max="13310" width="26.109375" style="66" customWidth="1"/>
    <col min="13311" max="13311" width="10.5546875" style="66" customWidth="1"/>
    <col min="13312" max="13312" width="17.33203125" style="66" bestFit="1" customWidth="1"/>
    <col min="13313" max="13313" width="0.88671875" style="66" customWidth="1"/>
    <col min="13314" max="13314" width="16.5546875" style="66" bestFit="1" customWidth="1"/>
    <col min="13315" max="13315" width="1.88671875" style="66" customWidth="1"/>
    <col min="13316" max="13565" width="9.109375" style="66"/>
    <col min="13566" max="13566" width="26.109375" style="66" customWidth="1"/>
    <col min="13567" max="13567" width="10.5546875" style="66" customWidth="1"/>
    <col min="13568" max="13568" width="17.33203125" style="66" bestFit="1" customWidth="1"/>
    <col min="13569" max="13569" width="0.88671875" style="66" customWidth="1"/>
    <col min="13570" max="13570" width="16.5546875" style="66" bestFit="1" customWidth="1"/>
    <col min="13571" max="13571" width="1.88671875" style="66" customWidth="1"/>
    <col min="13572" max="13821" width="9.109375" style="66"/>
    <col min="13822" max="13822" width="26.109375" style="66" customWidth="1"/>
    <col min="13823" max="13823" width="10.5546875" style="66" customWidth="1"/>
    <col min="13824" max="13824" width="17.33203125" style="66" bestFit="1" customWidth="1"/>
    <col min="13825" max="13825" width="0.88671875" style="66" customWidth="1"/>
    <col min="13826" max="13826" width="16.5546875" style="66" bestFit="1" customWidth="1"/>
    <col min="13827" max="13827" width="1.88671875" style="66" customWidth="1"/>
    <col min="13828" max="14077" width="9.109375" style="66"/>
    <col min="14078" max="14078" width="26.109375" style="66" customWidth="1"/>
    <col min="14079" max="14079" width="10.5546875" style="66" customWidth="1"/>
    <col min="14080" max="14080" width="17.33203125" style="66" bestFit="1" customWidth="1"/>
    <col min="14081" max="14081" width="0.88671875" style="66" customWidth="1"/>
    <col min="14082" max="14082" width="16.5546875" style="66" bestFit="1" customWidth="1"/>
    <col min="14083" max="14083" width="1.88671875" style="66" customWidth="1"/>
    <col min="14084" max="14333" width="9.109375" style="66"/>
    <col min="14334" max="14334" width="26.109375" style="66" customWidth="1"/>
    <col min="14335" max="14335" width="10.5546875" style="66" customWidth="1"/>
    <col min="14336" max="14336" width="17.33203125" style="66" bestFit="1" customWidth="1"/>
    <col min="14337" max="14337" width="0.88671875" style="66" customWidth="1"/>
    <col min="14338" max="14338" width="16.5546875" style="66" bestFit="1" customWidth="1"/>
    <col min="14339" max="14339" width="1.88671875" style="66" customWidth="1"/>
    <col min="14340" max="14589" width="9.109375" style="66"/>
    <col min="14590" max="14590" width="26.109375" style="66" customWidth="1"/>
    <col min="14591" max="14591" width="10.5546875" style="66" customWidth="1"/>
    <col min="14592" max="14592" width="17.33203125" style="66" bestFit="1" customWidth="1"/>
    <col min="14593" max="14593" width="0.88671875" style="66" customWidth="1"/>
    <col min="14594" max="14594" width="16.5546875" style="66" bestFit="1" customWidth="1"/>
    <col min="14595" max="14595" width="1.88671875" style="66" customWidth="1"/>
    <col min="14596" max="14845" width="9.109375" style="66"/>
    <col min="14846" max="14846" width="26.109375" style="66" customWidth="1"/>
    <col min="14847" max="14847" width="10.5546875" style="66" customWidth="1"/>
    <col min="14848" max="14848" width="17.33203125" style="66" bestFit="1" customWidth="1"/>
    <col min="14849" max="14849" width="0.88671875" style="66" customWidth="1"/>
    <col min="14850" max="14850" width="16.5546875" style="66" bestFit="1" customWidth="1"/>
    <col min="14851" max="14851" width="1.88671875" style="66" customWidth="1"/>
    <col min="14852" max="15101" width="9.109375" style="66"/>
    <col min="15102" max="15102" width="26.109375" style="66" customWidth="1"/>
    <col min="15103" max="15103" width="10.5546875" style="66" customWidth="1"/>
    <col min="15104" max="15104" width="17.33203125" style="66" bestFit="1" customWidth="1"/>
    <col min="15105" max="15105" width="0.88671875" style="66" customWidth="1"/>
    <col min="15106" max="15106" width="16.5546875" style="66" bestFit="1" customWidth="1"/>
    <col min="15107" max="15107" width="1.88671875" style="66" customWidth="1"/>
    <col min="15108" max="15357" width="9.109375" style="66"/>
    <col min="15358" max="15358" width="26.109375" style="66" customWidth="1"/>
    <col min="15359" max="15359" width="10.5546875" style="66" customWidth="1"/>
    <col min="15360" max="15360" width="17.33203125" style="66" bestFit="1" customWidth="1"/>
    <col min="15361" max="15361" width="0.88671875" style="66" customWidth="1"/>
    <col min="15362" max="15362" width="16.5546875" style="66" bestFit="1" customWidth="1"/>
    <col min="15363" max="15363" width="1.88671875" style="66" customWidth="1"/>
    <col min="15364" max="15613" width="9.109375" style="66"/>
    <col min="15614" max="15614" width="26.109375" style="66" customWidth="1"/>
    <col min="15615" max="15615" width="10.5546875" style="66" customWidth="1"/>
    <col min="15616" max="15616" width="17.33203125" style="66" bestFit="1" customWidth="1"/>
    <col min="15617" max="15617" width="0.88671875" style="66" customWidth="1"/>
    <col min="15618" max="15618" width="16.5546875" style="66" bestFit="1" customWidth="1"/>
    <col min="15619" max="15619" width="1.88671875" style="66" customWidth="1"/>
    <col min="15620" max="15869" width="9.109375" style="66"/>
    <col min="15870" max="15870" width="26.109375" style="66" customWidth="1"/>
    <col min="15871" max="15871" width="10.5546875" style="66" customWidth="1"/>
    <col min="15872" max="15872" width="17.33203125" style="66" bestFit="1" customWidth="1"/>
    <col min="15873" max="15873" width="0.88671875" style="66" customWidth="1"/>
    <col min="15874" max="15874" width="16.5546875" style="66" bestFit="1" customWidth="1"/>
    <col min="15875" max="15875" width="1.88671875" style="66" customWidth="1"/>
    <col min="15876" max="16125" width="9.109375" style="66"/>
    <col min="16126" max="16126" width="26.109375" style="66" customWidth="1"/>
    <col min="16127" max="16127" width="10.5546875" style="66" customWidth="1"/>
    <col min="16128" max="16128" width="17.33203125" style="66" bestFit="1" customWidth="1"/>
    <col min="16129" max="16129" width="0.88671875" style="66" customWidth="1"/>
    <col min="16130" max="16130" width="16.5546875" style="66" bestFit="1" customWidth="1"/>
    <col min="16131" max="16131" width="1.88671875" style="66" customWidth="1"/>
    <col min="16132" max="16384" width="9.109375" style="66"/>
  </cols>
  <sheetData>
    <row r="2" spans="1:8">
      <c r="A2" s="70">
        <f>+NOMBRE</f>
        <v>0</v>
      </c>
      <c r="B2" s="70"/>
    </row>
    <row r="3" spans="1:8">
      <c r="A3" s="70" t="s">
        <v>360</v>
      </c>
      <c r="B3" s="70"/>
    </row>
    <row r="4" spans="1:8">
      <c r="A4" s="270">
        <v>45291</v>
      </c>
      <c r="B4" s="270"/>
      <c r="D4" s="271">
        <f>+'Tasa de cambio 31.12.2023'!I3</f>
        <v>57.826500000000003</v>
      </c>
    </row>
    <row r="6" spans="1:8">
      <c r="A6" s="70" t="s">
        <v>361</v>
      </c>
      <c r="C6" s="272"/>
      <c r="D6" s="272" t="s">
        <v>362</v>
      </c>
      <c r="F6" s="72"/>
      <c r="H6" s="72"/>
    </row>
    <row r="7" spans="1:8">
      <c r="A7" s="273" t="s">
        <v>363</v>
      </c>
      <c r="B7" s="273" t="s">
        <v>342</v>
      </c>
      <c r="C7" s="273" t="s">
        <v>364</v>
      </c>
      <c r="D7" s="273" t="s">
        <v>365</v>
      </c>
      <c r="F7" s="72"/>
      <c r="H7" s="72"/>
    </row>
    <row r="8" spans="1:8">
      <c r="A8" s="543"/>
      <c r="B8" s="543"/>
      <c r="C8" s="544"/>
      <c r="D8" s="545"/>
      <c r="E8" s="546"/>
      <c r="H8" s="353"/>
    </row>
    <row r="9" spans="1:8">
      <c r="C9" s="274"/>
      <c r="D9" s="238"/>
      <c r="H9" s="72"/>
    </row>
    <row r="10" spans="1:8">
      <c r="C10" s="274"/>
      <c r="D10" s="238"/>
      <c r="F10" s="274"/>
      <c r="G10" s="395"/>
    </row>
    <row r="11" spans="1:8">
      <c r="C11" s="274"/>
      <c r="D11" s="238"/>
    </row>
    <row r="12" spans="1:8">
      <c r="C12" s="274"/>
      <c r="D12" s="238"/>
    </row>
    <row r="13" spans="1:8" ht="13.8" thickBot="1">
      <c r="A13" s="275" t="s">
        <v>286</v>
      </c>
      <c r="B13" s="275" t="s">
        <v>366</v>
      </c>
      <c r="C13" s="276">
        <f>SUM(C8:C9)</f>
        <v>0</v>
      </c>
      <c r="D13" s="485">
        <f>SUM(D8:D12)</f>
        <v>0</v>
      </c>
      <c r="G13" s="404"/>
    </row>
    <row r="14" spans="1:8" ht="13.8" thickTop="1">
      <c r="D14" s="396"/>
    </row>
    <row r="17" spans="1:6">
      <c r="A17" s="70" t="s">
        <v>367</v>
      </c>
    </row>
    <row r="18" spans="1:6">
      <c r="A18" s="273" t="s">
        <v>368</v>
      </c>
      <c r="B18" s="273" t="s">
        <v>342</v>
      </c>
      <c r="C18" s="273" t="s">
        <v>364</v>
      </c>
      <c r="D18" s="273" t="s">
        <v>365</v>
      </c>
      <c r="E18" s="273" t="s">
        <v>369</v>
      </c>
    </row>
    <row r="19" spans="1:6">
      <c r="A19" s="543"/>
      <c r="B19" s="547"/>
      <c r="C19" s="548"/>
      <c r="D19" s="545"/>
      <c r="E19" s="547"/>
      <c r="F19" s="543"/>
    </row>
    <row r="20" spans="1:6">
      <c r="A20" s="543"/>
      <c r="B20" s="547"/>
      <c r="C20" s="548"/>
      <c r="D20" s="545"/>
      <c r="E20" s="543"/>
      <c r="F20" s="546"/>
    </row>
    <row r="21" spans="1:6">
      <c r="A21" s="543"/>
      <c r="B21" s="547"/>
      <c r="C21" s="548"/>
      <c r="D21" s="545"/>
      <c r="E21" s="543"/>
      <c r="F21" s="546"/>
    </row>
    <row r="22" spans="1:6">
      <c r="A22" s="543"/>
      <c r="B22" s="547"/>
      <c r="C22" s="548"/>
      <c r="D22" s="545"/>
      <c r="E22" s="543"/>
      <c r="F22" s="546"/>
    </row>
    <row r="23" spans="1:6">
      <c r="A23" s="543"/>
      <c r="B23" s="547"/>
      <c r="C23" s="548"/>
      <c r="D23" s="545"/>
      <c r="E23" s="543"/>
      <c r="F23" s="543"/>
    </row>
    <row r="24" spans="1:6">
      <c r="C24" s="274"/>
      <c r="D24" s="87"/>
      <c r="E24" s="402"/>
    </row>
    <row r="25" spans="1:6" ht="13.8" thickBot="1">
      <c r="B25" s="66" t="s">
        <v>370</v>
      </c>
      <c r="D25" s="485">
        <f>SUM(D19:D24)</f>
        <v>0</v>
      </c>
    </row>
    <row r="26" spans="1:6" ht="13.8" thickTop="1">
      <c r="D26" s="235"/>
    </row>
    <row r="27" spans="1:6">
      <c r="D27" s="235"/>
    </row>
    <row r="28" spans="1:6">
      <c r="D28" s="235"/>
    </row>
  </sheetData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I25"/>
  <sheetViews>
    <sheetView showGridLines="0" zoomScaleNormal="100" workbookViewId="0">
      <selection activeCell="F25" sqref="F25"/>
    </sheetView>
  </sheetViews>
  <sheetFormatPr defaultColWidth="9.109375" defaultRowHeight="13.2"/>
  <cols>
    <col min="1" max="1" width="13.44140625" style="206" customWidth="1"/>
    <col min="2" max="2" width="18.6640625" style="231" customWidth="1"/>
    <col min="3" max="3" width="26.6640625" style="206" bestFit="1" customWidth="1"/>
    <col min="4" max="8" width="17" style="206" customWidth="1"/>
    <col min="9" max="16384" width="9.109375" style="206"/>
  </cols>
  <sheetData>
    <row r="1" spans="1:9">
      <c r="A1" s="77">
        <f>+NOMBRE</f>
        <v>0</v>
      </c>
    </row>
    <row r="2" spans="1:9">
      <c r="A2" s="206" t="s">
        <v>371</v>
      </c>
    </row>
    <row r="3" spans="1:9">
      <c r="A3" s="205"/>
      <c r="B3" s="294"/>
      <c r="C3" s="205"/>
      <c r="D3" s="205"/>
      <c r="E3" s="205"/>
      <c r="F3" s="205"/>
      <c r="G3" s="397"/>
      <c r="H3" s="298"/>
    </row>
    <row r="4" spans="1:9">
      <c r="A4" s="204"/>
      <c r="B4" s="294"/>
      <c r="C4" s="205"/>
      <c r="D4" s="205"/>
      <c r="E4" s="205"/>
      <c r="F4" s="205"/>
      <c r="G4" s="398">
        <v>3.04E-2</v>
      </c>
      <c r="H4" s="399">
        <v>2.87E-2</v>
      </c>
    </row>
    <row r="5" spans="1:9" ht="26.4">
      <c r="A5" s="400" t="s">
        <v>265</v>
      </c>
      <c r="B5" s="400" t="s">
        <v>372</v>
      </c>
      <c r="C5" s="400" t="s">
        <v>373</v>
      </c>
      <c r="D5" s="400" t="s">
        <v>374</v>
      </c>
      <c r="E5" s="401" t="s">
        <v>112</v>
      </c>
      <c r="F5" s="400" t="s">
        <v>375</v>
      </c>
      <c r="G5" s="400" t="s">
        <v>376</v>
      </c>
      <c r="H5" s="400" t="s">
        <v>377</v>
      </c>
      <c r="I5" s="372"/>
    </row>
    <row r="6" spans="1:9" ht="14.4">
      <c r="A6" s="553"/>
      <c r="B6" s="553"/>
      <c r="C6" s="553"/>
      <c r="D6" s="554"/>
      <c r="E6" s="554"/>
      <c r="F6" s="384"/>
      <c r="G6" s="554"/>
      <c r="H6" s="384"/>
    </row>
    <row r="7" spans="1:9" ht="14.4">
      <c r="A7" s="553"/>
      <c r="B7" s="553"/>
      <c r="C7" s="553"/>
      <c r="D7" s="554"/>
      <c r="E7" s="554"/>
      <c r="F7" s="384"/>
      <c r="G7" s="554"/>
      <c r="H7" s="384"/>
    </row>
    <row r="8" spans="1:9" ht="14.4">
      <c r="A8" s="553"/>
      <c r="B8" s="553"/>
      <c r="C8" s="553"/>
      <c r="D8" s="554"/>
      <c r="E8" s="554"/>
      <c r="F8" s="384"/>
      <c r="G8" s="554"/>
      <c r="H8" s="384"/>
      <c r="I8" s="75"/>
    </row>
    <row r="9" spans="1:9" ht="14.4">
      <c r="A9" s="553"/>
      <c r="B9" s="553"/>
      <c r="C9" s="553"/>
      <c r="D9" s="554"/>
      <c r="E9" s="554"/>
      <c r="F9" s="384"/>
      <c r="G9" s="554"/>
      <c r="H9" s="384"/>
    </row>
    <row r="10" spans="1:9" ht="14.4">
      <c r="A10" s="553"/>
      <c r="B10" s="553"/>
      <c r="C10" s="553"/>
      <c r="D10" s="554"/>
      <c r="E10" s="554"/>
      <c r="F10" s="384"/>
      <c r="G10" s="554"/>
      <c r="H10" s="384"/>
    </row>
    <row r="11" spans="1:9" ht="14.4">
      <c r="A11" s="553"/>
      <c r="B11" s="553"/>
      <c r="C11" s="553"/>
      <c r="D11" s="554"/>
      <c r="E11" s="554"/>
      <c r="F11" s="384"/>
      <c r="G11" s="554"/>
      <c r="H11" s="384"/>
    </row>
    <row r="12" spans="1:9" ht="14.4">
      <c r="A12" s="553"/>
      <c r="B12" s="553"/>
      <c r="C12" s="553"/>
      <c r="D12" s="554"/>
      <c r="E12" s="554"/>
      <c r="F12" s="384"/>
      <c r="G12" s="554"/>
      <c r="H12" s="384"/>
    </row>
    <row r="13" spans="1:9" ht="14.4">
      <c r="A13" s="553"/>
      <c r="B13" s="553"/>
      <c r="C13" s="553"/>
      <c r="D13" s="554"/>
      <c r="E13" s="554"/>
      <c r="F13" s="384"/>
      <c r="G13" s="554"/>
      <c r="H13" s="384"/>
    </row>
    <row r="14" spans="1:9" ht="14.4">
      <c r="A14" s="553"/>
      <c r="B14" s="553"/>
      <c r="C14" s="553"/>
      <c r="D14" s="554"/>
      <c r="E14" s="554"/>
      <c r="F14" s="384"/>
      <c r="G14" s="554"/>
      <c r="H14" s="384"/>
    </row>
    <row r="15" spans="1:9" ht="14.4">
      <c r="A15" s="553"/>
      <c r="B15" s="553"/>
      <c r="C15" s="553"/>
      <c r="D15" s="554"/>
      <c r="E15" s="554"/>
      <c r="F15" s="384"/>
      <c r="G15" s="554"/>
      <c r="H15" s="384"/>
    </row>
    <row r="16" spans="1:9" ht="14.4">
      <c r="A16" s="553"/>
      <c r="B16" s="553"/>
      <c r="C16" s="553"/>
      <c r="D16" s="554"/>
      <c r="E16" s="554"/>
      <c r="F16" s="384"/>
      <c r="G16" s="554"/>
      <c r="H16" s="384"/>
    </row>
    <row r="17" spans="1:8" ht="14.4">
      <c r="A17" s="553"/>
      <c r="B17" s="553"/>
      <c r="C17" s="553"/>
      <c r="D17" s="554"/>
      <c r="E17" s="554"/>
      <c r="F17" s="384"/>
      <c r="G17" s="554"/>
      <c r="H17" s="384"/>
    </row>
    <row r="18" spans="1:8">
      <c r="A18" s="487"/>
      <c r="B18" s="382"/>
      <c r="C18" s="382"/>
      <c r="D18" s="489"/>
      <c r="E18" s="489"/>
      <c r="F18" s="489"/>
      <c r="G18" s="232"/>
      <c r="H18" s="232"/>
    </row>
    <row r="19" spans="1:8">
      <c r="A19" s="487"/>
      <c r="B19" s="382"/>
      <c r="C19" s="383" t="s">
        <v>378</v>
      </c>
      <c r="D19" s="580">
        <f>SUM(D6:D18)</f>
        <v>0</v>
      </c>
      <c r="E19" s="580">
        <f>SUM(E6:E18)</f>
        <v>0</v>
      </c>
      <c r="F19" s="580">
        <f>SUM(F6:F18)</f>
        <v>0</v>
      </c>
      <c r="G19" s="232">
        <f>SUM(G6:G17)</f>
        <v>0</v>
      </c>
      <c r="H19" s="232"/>
    </row>
    <row r="21" spans="1:8">
      <c r="D21" s="230"/>
    </row>
    <row r="22" spans="1:8">
      <c r="A22" s="581" t="s">
        <v>379</v>
      </c>
      <c r="D22" s="230"/>
    </row>
    <row r="23" spans="1:8">
      <c r="D23" s="230"/>
    </row>
    <row r="24" spans="1:8">
      <c r="A24" s="581" t="s">
        <v>380</v>
      </c>
      <c r="B24" s="581"/>
      <c r="C24" s="481"/>
      <c r="D24" s="474">
        <f>+D19-G19</f>
        <v>0</v>
      </c>
    </row>
    <row r="25" spans="1:8">
      <c r="D25" s="513"/>
    </row>
  </sheetData>
  <pageMargins left="0.7" right="0.7" top="0.75" bottom="0.75" header="0.3" footer="0.3"/>
  <pageSetup scale="88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W35"/>
  <sheetViews>
    <sheetView showGridLines="0" workbookViewId="0">
      <selection activeCell="M17" sqref="M17"/>
    </sheetView>
  </sheetViews>
  <sheetFormatPr defaultColWidth="9.109375" defaultRowHeight="13.2"/>
  <cols>
    <col min="1" max="1" width="19.44140625" style="206" customWidth="1"/>
    <col min="2" max="2" width="22.44140625" style="206" customWidth="1"/>
    <col min="3" max="3" width="12.88671875" style="206" customWidth="1"/>
    <col min="4" max="4" width="15.88671875" style="206" bestFit="1" customWidth="1"/>
    <col min="5" max="5" width="9.33203125" style="231" customWidth="1"/>
    <col min="6" max="6" width="9.33203125" style="277" customWidth="1"/>
    <col min="7" max="7" width="9.109375" style="206"/>
    <col min="8" max="8" width="17.6640625" style="206" bestFit="1" customWidth="1"/>
    <col min="9" max="9" width="18.5546875" style="205" bestFit="1" customWidth="1"/>
    <col min="10" max="10" width="17.44140625" style="205" customWidth="1"/>
    <col min="11" max="23" width="9.109375" style="205"/>
    <col min="24" max="16384" width="9.109375" style="206"/>
  </cols>
  <sheetData>
    <row r="1" spans="1:23">
      <c r="A1" s="70">
        <f>+NOMBRE</f>
        <v>0</v>
      </c>
    </row>
    <row r="2" spans="1:23">
      <c r="A2" s="206" t="s">
        <v>381</v>
      </c>
    </row>
    <row r="3" spans="1:23">
      <c r="A3" s="206" t="s">
        <v>382</v>
      </c>
    </row>
    <row r="4" spans="1:23" ht="25.2" thickBot="1">
      <c r="D4" s="278">
        <v>2021</v>
      </c>
      <c r="E4" s="231" t="s">
        <v>383</v>
      </c>
      <c r="F4" s="277" t="s">
        <v>384</v>
      </c>
      <c r="H4" s="324" t="s">
        <v>385</v>
      </c>
    </row>
    <row r="5" spans="1:23">
      <c r="A5" s="206" t="s">
        <v>386</v>
      </c>
      <c r="D5" s="282"/>
      <c r="E5" s="280" t="s">
        <v>53</v>
      </c>
      <c r="F5" s="281" t="s">
        <v>387</v>
      </c>
    </row>
    <row r="6" spans="1:23">
      <c r="A6" s="206" t="s">
        <v>388</v>
      </c>
      <c r="D6" s="282"/>
      <c r="E6" s="280" t="s">
        <v>53</v>
      </c>
      <c r="F6" s="281" t="s">
        <v>389</v>
      </c>
    </row>
    <row r="7" spans="1:23">
      <c r="A7" s="206" t="s">
        <v>390</v>
      </c>
      <c r="D7" s="282"/>
      <c r="E7" s="280" t="s">
        <v>53</v>
      </c>
      <c r="F7" s="281" t="s">
        <v>391</v>
      </c>
    </row>
    <row r="8" spans="1:23">
      <c r="A8" s="206" t="s">
        <v>392</v>
      </c>
      <c r="D8" s="282"/>
      <c r="E8" s="280" t="s">
        <v>53</v>
      </c>
      <c r="F8" s="281" t="s">
        <v>393</v>
      </c>
    </row>
    <row r="9" spans="1:23">
      <c r="A9" s="206" t="s">
        <v>394</v>
      </c>
      <c r="D9" s="282"/>
      <c r="E9" s="280" t="s">
        <v>53</v>
      </c>
      <c r="F9" s="281" t="s">
        <v>395</v>
      </c>
      <c r="I9" s="203"/>
      <c r="J9" s="89"/>
      <c r="K9" s="89"/>
      <c r="L9" s="89"/>
      <c r="M9" s="89"/>
      <c r="N9" s="89"/>
      <c r="O9" s="89"/>
      <c r="P9" s="89"/>
      <c r="Q9" s="89"/>
      <c r="R9" s="89"/>
      <c r="S9" s="89"/>
      <c r="T9" s="89"/>
      <c r="U9" s="828"/>
      <c r="V9" s="829"/>
      <c r="W9" s="829"/>
    </row>
    <row r="10" spans="1:23">
      <c r="A10" s="206" t="s">
        <v>396</v>
      </c>
      <c r="D10" s="282"/>
      <c r="E10" s="280" t="s">
        <v>53</v>
      </c>
      <c r="F10" s="281">
        <v>1.1000000000000001</v>
      </c>
      <c r="I10" s="200"/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89"/>
      <c r="U10" s="203"/>
      <c r="V10" s="89"/>
      <c r="W10" s="89"/>
    </row>
    <row r="11" spans="1:23">
      <c r="A11" s="206" t="s">
        <v>397</v>
      </c>
      <c r="D11" s="282"/>
      <c r="E11" s="280" t="s">
        <v>53</v>
      </c>
      <c r="F11" s="281" t="s">
        <v>398</v>
      </c>
      <c r="I11" s="203"/>
      <c r="J11" s="89"/>
      <c r="K11" s="89"/>
      <c r="L11" s="89"/>
      <c r="M11" s="89"/>
      <c r="N11" s="89"/>
      <c r="O11" s="89"/>
      <c r="P11" s="89"/>
      <c r="Q11" s="89"/>
      <c r="R11" s="89"/>
      <c r="S11" s="89"/>
      <c r="T11" s="89"/>
      <c r="U11" s="203"/>
      <c r="V11" s="89"/>
      <c r="W11" s="89"/>
    </row>
    <row r="12" spans="1:23">
      <c r="A12" s="206" t="s">
        <v>399</v>
      </c>
      <c r="D12" s="282"/>
      <c r="E12" s="280" t="s">
        <v>53</v>
      </c>
      <c r="F12" s="281" t="s">
        <v>400</v>
      </c>
      <c r="I12" s="203"/>
      <c r="J12" s="89"/>
      <c r="K12" s="89"/>
      <c r="L12" s="89"/>
      <c r="M12" s="89"/>
      <c r="N12" s="89"/>
      <c r="O12" s="89"/>
      <c r="P12" s="89"/>
      <c r="Q12" s="89"/>
      <c r="R12" s="89"/>
      <c r="S12" s="89"/>
      <c r="T12" s="89"/>
      <c r="U12" s="203"/>
      <c r="V12" s="89"/>
      <c r="W12" s="89"/>
    </row>
    <row r="13" spans="1:23">
      <c r="A13" s="206" t="s">
        <v>401</v>
      </c>
      <c r="D13" s="282"/>
      <c r="E13" s="280" t="s">
        <v>53</v>
      </c>
      <c r="F13" s="281" t="s">
        <v>402</v>
      </c>
      <c r="I13" s="203"/>
      <c r="J13" s="89"/>
      <c r="K13" s="89"/>
      <c r="L13" s="89"/>
      <c r="M13" s="89"/>
      <c r="N13" s="89"/>
      <c r="O13" s="89"/>
      <c r="P13" s="89"/>
      <c r="Q13" s="89"/>
      <c r="R13" s="89"/>
      <c r="S13" s="89"/>
      <c r="T13" s="89"/>
      <c r="U13" s="203"/>
      <c r="V13" s="89"/>
      <c r="W13" s="89"/>
    </row>
    <row r="14" spans="1:23">
      <c r="A14" s="206" t="s">
        <v>403</v>
      </c>
      <c r="D14" s="282"/>
      <c r="E14" s="280" t="s">
        <v>53</v>
      </c>
      <c r="F14" s="281" t="s">
        <v>404</v>
      </c>
    </row>
    <row r="15" spans="1:23">
      <c r="A15" s="206" t="s">
        <v>405</v>
      </c>
      <c r="D15" s="282"/>
      <c r="E15" s="280" t="s">
        <v>53</v>
      </c>
      <c r="F15" s="281" t="s">
        <v>406</v>
      </c>
      <c r="H15" s="72"/>
    </row>
    <row r="16" spans="1:23">
      <c r="A16" s="206" t="s">
        <v>407</v>
      </c>
      <c r="D16" s="282"/>
      <c r="E16" s="280" t="s">
        <v>53</v>
      </c>
      <c r="F16" s="281" t="s">
        <v>408</v>
      </c>
      <c r="H16" s="72"/>
      <c r="I16" s="283"/>
      <c r="J16" s="283"/>
    </row>
    <row r="17" spans="1:10">
      <c r="A17" s="206" t="s">
        <v>409</v>
      </c>
      <c r="D17" s="279"/>
      <c r="E17" s="280" t="s">
        <v>53</v>
      </c>
      <c r="F17" s="281" t="s">
        <v>410</v>
      </c>
      <c r="H17" s="284" t="s">
        <v>411</v>
      </c>
      <c r="I17" s="284" t="s">
        <v>412</v>
      </c>
      <c r="J17" s="284" t="s">
        <v>413</v>
      </c>
    </row>
    <row r="18" spans="1:10">
      <c r="A18" s="206" t="s">
        <v>414</v>
      </c>
      <c r="D18" s="279"/>
      <c r="E18" s="280" t="s">
        <v>53</v>
      </c>
      <c r="F18" s="281" t="s">
        <v>415</v>
      </c>
      <c r="H18" s="285">
        <f>SUM(D5:D18)</f>
        <v>0</v>
      </c>
      <c r="I18" s="285">
        <f>+'Anexo A'!U36*-1</f>
        <v>-850000</v>
      </c>
      <c r="J18" s="309">
        <f>+H18+I18</f>
        <v>-850000</v>
      </c>
    </row>
    <row r="19" spans="1:10">
      <c r="A19" s="206" t="s">
        <v>249</v>
      </c>
      <c r="D19" s="286"/>
      <c r="E19" s="280" t="s">
        <v>416</v>
      </c>
      <c r="F19" s="281">
        <v>2.9</v>
      </c>
      <c r="I19" s="206"/>
    </row>
    <row r="20" spans="1:10" s="205" customFormat="1">
      <c r="A20" s="206" t="s">
        <v>250</v>
      </c>
      <c r="B20" s="206"/>
      <c r="C20" s="206"/>
      <c r="D20" s="286"/>
      <c r="E20" s="280" t="s">
        <v>416</v>
      </c>
      <c r="F20" s="281" t="s">
        <v>417</v>
      </c>
      <c r="G20" s="206"/>
      <c r="H20" s="287"/>
      <c r="J20" s="288"/>
    </row>
    <row r="21" spans="1:10" s="205" customFormat="1">
      <c r="A21" s="206" t="s">
        <v>253</v>
      </c>
      <c r="B21" s="206"/>
      <c r="C21" s="206"/>
      <c r="D21" s="286"/>
      <c r="E21" s="280" t="s">
        <v>416</v>
      </c>
      <c r="F21" s="281" t="s">
        <v>418</v>
      </c>
      <c r="G21" s="206"/>
      <c r="H21" s="287"/>
    </row>
    <row r="22" spans="1:10" s="205" customFormat="1">
      <c r="A22" s="206" t="s">
        <v>419</v>
      </c>
      <c r="B22" s="206"/>
      <c r="C22" s="206"/>
      <c r="D22" s="286"/>
      <c r="E22" s="280" t="s">
        <v>416</v>
      </c>
      <c r="F22" s="281" t="s">
        <v>417</v>
      </c>
      <c r="G22" s="206"/>
      <c r="H22" s="287"/>
    </row>
    <row r="23" spans="1:10" s="205" customFormat="1">
      <c r="A23" s="206" t="s">
        <v>420</v>
      </c>
      <c r="B23" s="206"/>
      <c r="C23" s="206"/>
      <c r="D23" s="286"/>
      <c r="E23" s="280" t="s">
        <v>416</v>
      </c>
      <c r="F23" s="281" t="s">
        <v>421</v>
      </c>
      <c r="G23" s="206"/>
      <c r="H23" s="287"/>
    </row>
    <row r="24" spans="1:10" s="205" customFormat="1">
      <c r="A24" s="206" t="s">
        <v>422</v>
      </c>
      <c r="B24" s="206"/>
      <c r="C24" s="206"/>
      <c r="D24" s="286"/>
      <c r="E24" s="280" t="s">
        <v>416</v>
      </c>
      <c r="F24" s="281" t="s">
        <v>423</v>
      </c>
      <c r="G24" s="206"/>
      <c r="H24" s="287"/>
    </row>
    <row r="25" spans="1:10" s="205" customFormat="1">
      <c r="A25" s="206" t="s">
        <v>221</v>
      </c>
      <c r="B25" s="206"/>
      <c r="C25" s="206"/>
      <c r="D25" s="286"/>
      <c r="E25" s="280" t="s">
        <v>416</v>
      </c>
      <c r="F25" s="281" t="s">
        <v>424</v>
      </c>
      <c r="G25" s="206"/>
      <c r="H25" s="287"/>
    </row>
    <row r="26" spans="1:10" s="205" customFormat="1">
      <c r="A26" s="206" t="s">
        <v>425</v>
      </c>
      <c r="B26" s="206"/>
      <c r="C26" s="206"/>
      <c r="D26" s="286"/>
      <c r="E26" s="280" t="s">
        <v>416</v>
      </c>
      <c r="F26" s="281" t="s">
        <v>426</v>
      </c>
      <c r="G26" s="206"/>
      <c r="H26" s="287"/>
    </row>
    <row r="27" spans="1:10" s="205" customFormat="1">
      <c r="A27" s="206"/>
      <c r="B27" s="206"/>
      <c r="C27" s="206"/>
      <c r="D27" s="289"/>
      <c r="E27" s="280"/>
      <c r="F27" s="290"/>
      <c r="G27" s="206"/>
      <c r="H27" s="284" t="s">
        <v>427</v>
      </c>
      <c r="I27" s="284" t="s">
        <v>428</v>
      </c>
      <c r="J27" s="284" t="s">
        <v>413</v>
      </c>
    </row>
    <row r="28" spans="1:10" s="205" customFormat="1" ht="13.8" thickBot="1">
      <c r="A28" s="206" t="s">
        <v>429</v>
      </c>
      <c r="B28" s="206"/>
      <c r="C28" s="206"/>
      <c r="D28" s="291">
        <f>SUM(D5:D27)</f>
        <v>0</v>
      </c>
      <c r="E28" s="280"/>
      <c r="F28" s="290"/>
      <c r="G28" s="206"/>
      <c r="H28" s="285">
        <f>SUM(D19:D26)</f>
        <v>0</v>
      </c>
      <c r="I28" s="285">
        <f>+'Anexo B'!L27</f>
        <v>0</v>
      </c>
      <c r="J28" s="309">
        <f>+H28+I28</f>
        <v>0</v>
      </c>
    </row>
    <row r="29" spans="1:10" s="205" customFormat="1" ht="13.8" thickTop="1">
      <c r="A29" s="206"/>
      <c r="B29" s="206"/>
      <c r="C29" s="206"/>
      <c r="D29" s="292"/>
      <c r="E29" s="293"/>
      <c r="F29" s="290"/>
      <c r="G29" s="292"/>
      <c r="H29" s="287"/>
    </row>
    <row r="30" spans="1:10" s="205" customFormat="1">
      <c r="E30" s="294"/>
      <c r="H30" s="206"/>
    </row>
    <row r="31" spans="1:10" s="205" customFormat="1">
      <c r="A31" s="206"/>
      <c r="B31" s="206"/>
      <c r="C31" s="206"/>
      <c r="D31" s="292"/>
      <c r="E31" s="293"/>
      <c r="F31" s="290"/>
      <c r="G31" s="292"/>
      <c r="H31" s="206"/>
    </row>
    <row r="32" spans="1:10" s="205" customFormat="1">
      <c r="A32" s="206"/>
      <c r="B32" s="206"/>
      <c r="C32" s="206"/>
      <c r="D32" s="292"/>
      <c r="E32" s="293"/>
      <c r="F32" s="290"/>
      <c r="G32" s="292"/>
      <c r="H32" s="206"/>
    </row>
    <row r="33" spans="1:8" s="205" customFormat="1">
      <c r="E33" s="294"/>
      <c r="H33" s="206"/>
    </row>
    <row r="34" spans="1:8" s="205" customFormat="1">
      <c r="A34" s="206"/>
      <c r="B34" s="206"/>
      <c r="C34" s="206"/>
      <c r="D34" s="206"/>
      <c r="E34" s="231"/>
      <c r="F34" s="277"/>
      <c r="G34" s="206"/>
      <c r="H34" s="206"/>
    </row>
    <row r="35" spans="1:8" s="205" customFormat="1">
      <c r="A35" s="206"/>
      <c r="B35" s="206"/>
      <c r="C35" s="206"/>
      <c r="D35" s="232"/>
      <c r="E35" s="231"/>
      <c r="F35" s="277"/>
      <c r="G35" s="206"/>
      <c r="H35" s="206"/>
    </row>
  </sheetData>
  <mergeCells count="1">
    <mergeCell ref="U9:W9"/>
  </mergeCells>
  <pageMargins left="0.7" right="0.7" top="0.75" bottom="0.75" header="0.3" footer="0.3"/>
  <pageSetup orientation="portrait" r:id="rId1"/>
  <ignoredErrors>
    <ignoredError sqref="F18:F26 F5:F17" numberStoredAsText="1"/>
  </ignoredError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2:X45"/>
  <sheetViews>
    <sheetView showGridLines="0" workbookViewId="0">
      <selection activeCell="K27" sqref="K27"/>
    </sheetView>
  </sheetViews>
  <sheetFormatPr defaultColWidth="9.109375" defaultRowHeight="13.2"/>
  <cols>
    <col min="1" max="1" width="19.44140625" style="206" customWidth="1"/>
    <col min="2" max="2" width="13.88671875" style="206" customWidth="1"/>
    <col min="3" max="3" width="10.6640625" style="206" customWidth="1"/>
    <col min="4" max="4" width="16.44140625" style="206" customWidth="1"/>
    <col min="5" max="5" width="4.88671875" style="206" customWidth="1"/>
    <col min="6" max="6" width="16.44140625" style="206" customWidth="1"/>
    <col min="7" max="7" width="12.5546875" style="206" bestFit="1" customWidth="1"/>
    <col min="8" max="8" width="9.109375" style="206"/>
    <col min="9" max="9" width="16.88671875" style="206" bestFit="1" customWidth="1"/>
    <col min="10" max="10" width="15.33203125" style="205" bestFit="1" customWidth="1"/>
    <col min="11" max="11" width="15" style="205" bestFit="1" customWidth="1"/>
    <col min="12" max="24" width="9.109375" style="205"/>
    <col min="25" max="16384" width="9.109375" style="206"/>
  </cols>
  <sheetData>
    <row r="2" spans="1:24">
      <c r="A2" s="70">
        <f>+NOMBRE</f>
        <v>0</v>
      </c>
    </row>
    <row r="3" spans="1:24">
      <c r="A3" s="206" t="s">
        <v>381</v>
      </c>
    </row>
    <row r="4" spans="1:24">
      <c r="A4" s="206" t="s">
        <v>382</v>
      </c>
    </row>
    <row r="5" spans="1:24" ht="24.6">
      <c r="I5" s="324"/>
    </row>
    <row r="6" spans="1:24" ht="13.8" thickBot="1">
      <c r="D6" s="278">
        <v>2021</v>
      </c>
      <c r="E6" s="295"/>
      <c r="F6" s="278">
        <v>2020</v>
      </c>
    </row>
    <row r="7" spans="1:24">
      <c r="D7" s="294"/>
      <c r="E7" s="295"/>
      <c r="F7" s="294"/>
    </row>
    <row r="8" spans="1:24">
      <c r="A8" s="206" t="s">
        <v>430</v>
      </c>
    </row>
    <row r="9" spans="1:24">
      <c r="A9" s="206" t="s">
        <v>431</v>
      </c>
    </row>
    <row r="10" spans="1:24">
      <c r="A10" s="206" t="s">
        <v>386</v>
      </c>
      <c r="D10" s="279">
        <f>+Balanza!D5</f>
        <v>0</v>
      </c>
      <c r="E10" s="289"/>
      <c r="F10" s="279"/>
      <c r="G10" s="289"/>
      <c r="I10" s="75"/>
    </row>
    <row r="11" spans="1:24">
      <c r="A11" s="206" t="s">
        <v>388</v>
      </c>
      <c r="D11" s="279">
        <f>+Balanza!D6</f>
        <v>0</v>
      </c>
      <c r="E11" s="289"/>
      <c r="F11" s="279"/>
      <c r="G11" s="289"/>
    </row>
    <row r="12" spans="1:24">
      <c r="A12" s="206" t="s">
        <v>432</v>
      </c>
      <c r="D12" s="296">
        <f>+Balanza!D8</f>
        <v>0</v>
      </c>
      <c r="E12" s="289"/>
      <c r="F12" s="296">
        <v>0</v>
      </c>
      <c r="G12" s="289"/>
    </row>
    <row r="13" spans="1:24">
      <c r="A13" s="206" t="s">
        <v>433</v>
      </c>
      <c r="D13" s="289">
        <f>SUM(D10:D12)</f>
        <v>0</v>
      </c>
      <c r="E13" s="297"/>
      <c r="F13" s="289">
        <v>77794989.664985001</v>
      </c>
      <c r="G13" s="289"/>
    </row>
    <row r="14" spans="1:24">
      <c r="D14" s="289"/>
      <c r="E14" s="289"/>
      <c r="F14" s="289"/>
      <c r="G14" s="289"/>
    </row>
    <row r="15" spans="1:24">
      <c r="A15" s="206" t="s">
        <v>434</v>
      </c>
      <c r="D15" s="289">
        <f>+Balanza!D10+Balanza!D11+Balanza!D12+Balanza!D13+Balanza!D14+Balanza!D15+Balanza!D16</f>
        <v>0</v>
      </c>
      <c r="E15" s="289"/>
      <c r="F15" s="289"/>
      <c r="G15" s="289"/>
    </row>
    <row r="16" spans="1:24">
      <c r="A16" s="206" t="s">
        <v>435</v>
      </c>
      <c r="D16" s="279">
        <f>+Balanza!D9</f>
        <v>0</v>
      </c>
      <c r="E16" s="289"/>
      <c r="F16" s="279"/>
      <c r="G16" s="289"/>
      <c r="J16" s="203"/>
      <c r="K16" s="89"/>
      <c r="L16" s="89"/>
      <c r="M16" s="89"/>
      <c r="N16" s="89"/>
      <c r="O16" s="89"/>
      <c r="P16" s="89"/>
      <c r="Q16" s="89"/>
      <c r="R16" s="89"/>
      <c r="S16" s="89"/>
      <c r="T16" s="89"/>
      <c r="U16" s="89"/>
      <c r="V16" s="828"/>
      <c r="W16" s="829"/>
      <c r="X16" s="829"/>
    </row>
    <row r="17" spans="1:11" ht="13.8" thickBot="1">
      <c r="A17" s="206" t="s">
        <v>436</v>
      </c>
      <c r="D17" s="291">
        <f>SUM(D13:D16)</f>
        <v>0</v>
      </c>
      <c r="E17" s="297"/>
      <c r="F17" s="291">
        <v>83893749.064985007</v>
      </c>
      <c r="G17" s="289"/>
      <c r="J17" s="206"/>
      <c r="K17" s="206"/>
    </row>
    <row r="18" spans="1:11" ht="13.8" thickTop="1">
      <c r="D18" s="289"/>
      <c r="E18" s="289"/>
      <c r="F18" s="289"/>
      <c r="G18" s="289"/>
    </row>
    <row r="19" spans="1:11">
      <c r="A19" s="206" t="s">
        <v>437</v>
      </c>
      <c r="D19" s="289"/>
      <c r="E19" s="289"/>
      <c r="F19" s="289"/>
      <c r="G19" s="289"/>
    </row>
    <row r="20" spans="1:11">
      <c r="A20" s="206" t="s">
        <v>438</v>
      </c>
      <c r="D20" s="289">
        <f>+Balanza!D17*-1</f>
        <v>0</v>
      </c>
      <c r="E20" s="289"/>
      <c r="F20" s="289"/>
      <c r="G20" s="289"/>
      <c r="I20" s="89"/>
      <c r="J20" s="89"/>
      <c r="K20" s="89"/>
    </row>
    <row r="21" spans="1:11">
      <c r="A21" s="206" t="s">
        <v>439</v>
      </c>
      <c r="D21" s="296">
        <f>Balanza!D18</f>
        <v>0</v>
      </c>
      <c r="E21" s="289"/>
      <c r="F21" s="296"/>
      <c r="G21" s="289"/>
      <c r="I21" s="300"/>
      <c r="J21" s="300"/>
      <c r="K21" s="300"/>
    </row>
    <row r="22" spans="1:11">
      <c r="A22" s="206" t="s">
        <v>440</v>
      </c>
      <c r="D22" s="289">
        <f>SUM(D20:D21)</f>
        <v>0</v>
      </c>
      <c r="E22" s="297"/>
      <c r="F22" s="289">
        <v>149714.96669600002</v>
      </c>
      <c r="G22" s="289"/>
      <c r="I22" s="301"/>
      <c r="J22" s="301"/>
      <c r="K22" s="301"/>
    </row>
    <row r="23" spans="1:11">
      <c r="D23" s="289"/>
      <c r="E23" s="289"/>
      <c r="F23" s="289"/>
      <c r="G23" s="289"/>
      <c r="I23" s="89"/>
      <c r="J23" s="89"/>
      <c r="K23" s="89"/>
    </row>
    <row r="24" spans="1:11">
      <c r="A24" s="206" t="s">
        <v>441</v>
      </c>
      <c r="D24" s="286"/>
      <c r="E24" s="289"/>
      <c r="F24" s="289"/>
      <c r="G24" s="289"/>
      <c r="I24" s="287"/>
    </row>
    <row r="25" spans="1:11">
      <c r="D25" s="289"/>
      <c r="E25" s="289"/>
      <c r="F25" s="289"/>
      <c r="G25" s="289"/>
      <c r="I25" s="287"/>
    </row>
    <row r="26" spans="1:11" ht="13.8" thickBot="1">
      <c r="A26" s="206" t="s">
        <v>429</v>
      </c>
      <c r="D26" s="291">
        <f>+D22+D24</f>
        <v>0</v>
      </c>
      <c r="E26" s="289"/>
      <c r="F26" s="291">
        <v>83893749.064985007</v>
      </c>
      <c r="G26" s="289"/>
    </row>
    <row r="27" spans="1:11" ht="13.8" thickTop="1">
      <c r="D27" s="292"/>
      <c r="E27" s="292"/>
      <c r="F27" s="289"/>
      <c r="G27" s="292"/>
      <c r="H27" s="292"/>
    </row>
    <row r="28" spans="1:11">
      <c r="D28" s="292">
        <f>+D26-D17</f>
        <v>0</v>
      </c>
      <c r="E28" s="292"/>
      <c r="F28" s="289">
        <f>+F26-F17</f>
        <v>0</v>
      </c>
      <c r="G28" s="292"/>
      <c r="H28" s="292"/>
    </row>
    <row r="29" spans="1:11">
      <c r="D29" s="292"/>
      <c r="E29" s="292"/>
      <c r="F29" s="289"/>
      <c r="G29" s="292"/>
      <c r="H29" s="292"/>
    </row>
    <row r="30" spans="1:11">
      <c r="C30" s="325" t="s">
        <v>442</v>
      </c>
      <c r="D30" s="287"/>
    </row>
    <row r="31" spans="1:11">
      <c r="D31" s="232"/>
    </row>
    <row r="32" spans="1:11">
      <c r="C32" s="206" t="s">
        <v>443</v>
      </c>
      <c r="D32" s="326"/>
    </row>
    <row r="34" spans="1:6">
      <c r="A34" s="206" t="s">
        <v>444</v>
      </c>
      <c r="D34" s="287">
        <f>D24-F24</f>
        <v>0</v>
      </c>
    </row>
    <row r="35" spans="1:6">
      <c r="A35" s="206" t="s">
        <v>445</v>
      </c>
      <c r="D35" s="403" t="e">
        <f>+'Ingresos terceros'!#REF!</f>
        <v>#REF!</v>
      </c>
    </row>
    <row r="36" spans="1:6">
      <c r="A36" s="206" t="s">
        <v>446</v>
      </c>
      <c r="D36" s="287" t="e">
        <f>+D34-D35</f>
        <v>#REF!</v>
      </c>
    </row>
    <row r="39" spans="1:6">
      <c r="D39" s="287"/>
      <c r="F39" s="206" t="s">
        <v>447</v>
      </c>
    </row>
    <row r="45" spans="1:6">
      <c r="D45" s="287"/>
    </row>
  </sheetData>
  <mergeCells count="1">
    <mergeCell ref="V16:X16"/>
  </mergeCells>
  <pageMargins left="0.7" right="0.7" top="0.75" bottom="0.75" header="0.3" footer="0.3"/>
  <pageSetup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2:I24"/>
  <sheetViews>
    <sheetView showGridLines="0" workbookViewId="0">
      <selection activeCell="D28" sqref="D28"/>
    </sheetView>
  </sheetViews>
  <sheetFormatPr defaultColWidth="9.109375" defaultRowHeight="13.2"/>
  <cols>
    <col min="1" max="1" width="26.88671875" style="206" customWidth="1"/>
    <col min="2" max="2" width="7" style="206" customWidth="1"/>
    <col min="3" max="3" width="5.5546875" style="206" customWidth="1"/>
    <col min="4" max="4" width="15.5546875" style="206" customWidth="1"/>
    <col min="5" max="5" width="9.109375" style="206"/>
    <col min="6" max="6" width="14.88671875" style="206" customWidth="1"/>
    <col min="7" max="8" width="9.109375" style="206"/>
    <col min="9" max="9" width="14.33203125" style="206" bestFit="1" customWidth="1"/>
    <col min="10" max="16384" width="9.109375" style="206"/>
  </cols>
  <sheetData>
    <row r="2" spans="1:9">
      <c r="A2" s="298">
        <f>+NOMBRE</f>
        <v>0</v>
      </c>
    </row>
    <row r="3" spans="1:9">
      <c r="A3" s="77" t="s">
        <v>448</v>
      </c>
      <c r="B3" s="75"/>
      <c r="C3" s="75"/>
    </row>
    <row r="4" spans="1:9">
      <c r="A4" s="242" t="s">
        <v>449</v>
      </c>
      <c r="B4" s="75"/>
      <c r="C4" s="75"/>
    </row>
    <row r="5" spans="1:9">
      <c r="A5" s="242"/>
      <c r="B5" s="75"/>
      <c r="C5" s="75"/>
    </row>
    <row r="6" spans="1:9">
      <c r="A6" s="242"/>
      <c r="B6" s="75"/>
      <c r="C6" s="75"/>
    </row>
    <row r="7" spans="1:9">
      <c r="A7" s="89"/>
      <c r="C7" s="89"/>
    </row>
    <row r="8" spans="1:9" ht="13.8" thickBot="1">
      <c r="A8" s="75"/>
      <c r="B8" s="294" t="s">
        <v>450</v>
      </c>
      <c r="C8" s="89"/>
      <c r="D8" s="278">
        <v>2021</v>
      </c>
      <c r="F8" s="278">
        <v>2020</v>
      </c>
    </row>
    <row r="9" spans="1:9">
      <c r="A9" s="75" t="s">
        <v>451</v>
      </c>
      <c r="C9" s="75"/>
    </row>
    <row r="10" spans="1:9" ht="15" customHeight="1">
      <c r="A10" s="75" t="s">
        <v>249</v>
      </c>
      <c r="B10" s="306"/>
      <c r="C10" s="75"/>
      <c r="D10" s="292">
        <f>+Balanza!D19</f>
        <v>0</v>
      </c>
      <c r="E10" s="292"/>
      <c r="F10" s="292"/>
      <c r="I10" s="75"/>
    </row>
    <row r="11" spans="1:9">
      <c r="A11" s="66" t="s">
        <v>452</v>
      </c>
      <c r="B11" s="306"/>
      <c r="C11" s="299"/>
      <c r="D11" s="292">
        <f>+Balanza!D20</f>
        <v>0</v>
      </c>
      <c r="E11" s="292"/>
      <c r="F11" s="292"/>
    </row>
    <row r="12" spans="1:9">
      <c r="A12" s="66" t="s">
        <v>253</v>
      </c>
      <c r="B12" s="306"/>
      <c r="C12" s="299"/>
      <c r="D12" s="292">
        <f>+Balanza!D21+Balanza!D23*-1</f>
        <v>0</v>
      </c>
      <c r="E12" s="292"/>
      <c r="F12" s="292"/>
    </row>
    <row r="13" spans="1:9">
      <c r="A13" s="66" t="s">
        <v>453</v>
      </c>
      <c r="B13" s="304">
        <v>6</v>
      </c>
      <c r="C13" s="299"/>
      <c r="D13" s="307">
        <f>+(Balanza!D22+Balanza!D24)*-1</f>
        <v>0</v>
      </c>
      <c r="E13" s="292"/>
      <c r="F13" s="307"/>
    </row>
    <row r="14" spans="1:9">
      <c r="A14" s="75" t="s">
        <v>454</v>
      </c>
      <c r="B14" s="305"/>
      <c r="C14" s="299"/>
      <c r="D14" s="307">
        <f>SUM(D10:D13)</f>
        <v>0</v>
      </c>
      <c r="E14" s="292"/>
      <c r="F14" s="307">
        <f>SUM(F10:F13)</f>
        <v>0</v>
      </c>
    </row>
    <row r="15" spans="1:9">
      <c r="A15" s="75"/>
      <c r="B15" s="305"/>
      <c r="C15" s="299"/>
      <c r="D15" s="292"/>
      <c r="E15" s="292"/>
      <c r="F15" s="292"/>
    </row>
    <row r="16" spans="1:9">
      <c r="A16" s="75" t="s">
        <v>455</v>
      </c>
      <c r="B16" s="306"/>
      <c r="C16" s="299"/>
      <c r="D16" s="292"/>
      <c r="E16" s="292"/>
      <c r="F16" s="292"/>
    </row>
    <row r="17" spans="1:9">
      <c r="A17" s="75" t="s">
        <v>456</v>
      </c>
      <c r="B17" s="305"/>
      <c r="C17" s="299"/>
      <c r="D17" s="292"/>
      <c r="E17" s="292"/>
      <c r="F17" s="292"/>
    </row>
    <row r="18" spans="1:9">
      <c r="A18" s="75" t="s">
        <v>457</v>
      </c>
      <c r="B18" s="305"/>
      <c r="C18" s="299"/>
      <c r="D18" s="292"/>
      <c r="E18" s="292"/>
      <c r="F18" s="292"/>
      <c r="I18" s="232"/>
    </row>
    <row r="19" spans="1:9">
      <c r="A19" s="75" t="s">
        <v>458</v>
      </c>
      <c r="B19" s="305"/>
      <c r="C19" s="299"/>
      <c r="D19" s="292"/>
      <c r="E19" s="292"/>
      <c r="F19" s="292"/>
    </row>
    <row r="20" spans="1:9">
      <c r="A20" s="75" t="s">
        <v>459</v>
      </c>
      <c r="B20" s="305"/>
      <c r="C20" s="299"/>
      <c r="D20" s="292"/>
      <c r="E20" s="292"/>
      <c r="F20" s="292"/>
    </row>
    <row r="21" spans="1:9">
      <c r="A21" s="75" t="s">
        <v>460</v>
      </c>
      <c r="B21" s="305"/>
      <c r="C21" s="299"/>
      <c r="D21" s="292"/>
      <c r="E21" s="292"/>
      <c r="F21" s="292"/>
    </row>
    <row r="22" spans="1:9">
      <c r="A22" s="75" t="s">
        <v>461</v>
      </c>
      <c r="B22" s="306"/>
      <c r="C22" s="299"/>
      <c r="D22" s="307"/>
      <c r="E22" s="292"/>
      <c r="F22" s="307"/>
    </row>
    <row r="23" spans="1:9">
      <c r="A23" s="75" t="s">
        <v>462</v>
      </c>
      <c r="B23" s="305"/>
      <c r="C23" s="299"/>
      <c r="D23" s="308">
        <f>SUM(D17:D22)</f>
        <v>0</v>
      </c>
      <c r="E23" s="292"/>
      <c r="F23" s="308">
        <f>SUM(F17:F22)</f>
        <v>0</v>
      </c>
    </row>
    <row r="24" spans="1:9">
      <c r="B24" s="231"/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A3FB0-6495-401D-B48A-810AF561484C}">
  <dimension ref="L19"/>
  <sheetViews>
    <sheetView workbookViewId="0">
      <selection activeCell="L40" sqref="L40"/>
    </sheetView>
  </sheetViews>
  <sheetFormatPr defaultColWidth="11.44140625" defaultRowHeight="14.4"/>
  <cols>
    <col min="8" max="9" width="11.5546875"/>
    <col min="12" max="12" width="13.109375" bestFit="1" customWidth="1"/>
  </cols>
  <sheetData>
    <row r="19" spans="12:12">
      <c r="L19" s="557">
        <v>485287.48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I3"/>
  <sheetViews>
    <sheetView showGridLines="0" topLeftCell="D1" workbookViewId="0">
      <selection activeCell="Q12" sqref="Q12"/>
    </sheetView>
  </sheetViews>
  <sheetFormatPr defaultColWidth="9.109375" defaultRowHeight="14.4"/>
  <sheetData>
    <row r="3" spans="9:9">
      <c r="I3" s="512">
        <v>57.826500000000003</v>
      </c>
    </row>
  </sheetData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E5D72B-22E9-4784-A041-5119C8E78BF4}">
  <dimension ref="B4:D18"/>
  <sheetViews>
    <sheetView showGridLines="0" workbookViewId="0">
      <selection activeCell="G10" sqref="G10"/>
    </sheetView>
  </sheetViews>
  <sheetFormatPr defaultColWidth="11.44140625" defaultRowHeight="14.4"/>
  <cols>
    <col min="1" max="1" width="11.44140625" style="492" customWidth="1"/>
    <col min="2" max="2" width="11.44140625" style="492"/>
    <col min="3" max="3" width="19" style="492" customWidth="1"/>
    <col min="4" max="16384" width="11.44140625" style="492"/>
  </cols>
  <sheetData>
    <row r="4" spans="2:4">
      <c r="B4" s="490" t="s">
        <v>463</v>
      </c>
      <c r="C4" s="491"/>
      <c r="D4" s="491"/>
    </row>
    <row r="6" spans="2:4">
      <c r="B6" s="492">
        <v>202406</v>
      </c>
      <c r="C6" s="493"/>
    </row>
    <row r="7" spans="2:4">
      <c r="B7" s="492">
        <v>202409</v>
      </c>
      <c r="C7" s="493">
        <v>0</v>
      </c>
    </row>
    <row r="8" spans="2:4">
      <c r="B8" s="492">
        <v>202412</v>
      </c>
      <c r="C8" s="493">
        <v>0</v>
      </c>
    </row>
    <row r="9" spans="2:4">
      <c r="C9" s="494">
        <f>SUM(C6:C8)</f>
        <v>0</v>
      </c>
    </row>
    <row r="10" spans="2:4">
      <c r="C10" s="493"/>
    </row>
    <row r="11" spans="2:4">
      <c r="C11" s="493"/>
    </row>
    <row r="12" spans="2:4">
      <c r="C12" s="493"/>
    </row>
    <row r="18" spans="4:4">
      <c r="D18" s="558"/>
    </row>
  </sheetData>
  <pageMargins left="0.7" right="0.7" top="0.75" bottom="0.75" header="0.3" footer="0.3"/>
  <pageSetup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866442-C3E0-4AD5-A90E-551371C0BFA7}">
  <dimension ref="A1"/>
  <sheetViews>
    <sheetView tabSelected="1" workbookViewId="0"/>
  </sheetViews>
  <sheetFormatPr defaultRowHeight="14.4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21B25F46129164E8BE1E24C532A6AF5" ma:contentTypeVersion="11" ma:contentTypeDescription="Crear nuevo documento." ma:contentTypeScope="" ma:versionID="408c633ef439727f903354f3ec11a3ae">
  <xsd:schema xmlns:xsd="http://www.w3.org/2001/XMLSchema" xmlns:xs="http://www.w3.org/2001/XMLSchema" xmlns:p="http://schemas.microsoft.com/office/2006/metadata/properties" xmlns:ns2="b90bc886-2309-4a39-86ee-29383401c4b8" xmlns:ns3="68cf8650-026b-4dc8-9942-edf1bae9ea19" targetNamespace="http://schemas.microsoft.com/office/2006/metadata/properties" ma:root="true" ma:fieldsID="9523e6941483fc867649f5ebf57c0102" ns2:_="" ns3:_="">
    <xsd:import namespace="b90bc886-2309-4a39-86ee-29383401c4b8"/>
    <xsd:import namespace="68cf8650-026b-4dc8-9942-edf1bae9ea1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0bc886-2309-4a39-86ee-29383401c4b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3532b6b5-dc87-4c21-981e-bd686a0dacf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cf8650-026b-4dc8-9942-edf1bae9ea1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2e14857-7b08-4d98-8fb6-61255342697b}" ma:internalName="TaxCatchAll" ma:showField="CatchAllData" ma:web="68cf8650-026b-4dc8-9942-edf1bae9ea1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8cf8650-026b-4dc8-9942-edf1bae9ea19" xsi:nil="true"/>
    <lcf76f155ced4ddcb4097134ff3c332f xmlns="b90bc886-2309-4a39-86ee-29383401c4b8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86504F8-7ADC-43FA-AA98-5ACBB573F88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90bc886-2309-4a39-86ee-29383401c4b8"/>
    <ds:schemaRef ds:uri="68cf8650-026b-4dc8-9942-edf1bae9ea1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8EC5F99-984D-4238-B844-C3A4FC6127F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84C855-8615-438A-9974-773FFEEBACA8}">
  <ds:schemaRefs>
    <ds:schemaRef ds:uri="http://schemas.microsoft.com/office/2006/metadata/properties"/>
    <ds:schemaRef ds:uri="http://schemas.microsoft.com/office/infopath/2007/PartnerControls"/>
    <ds:schemaRef ds:uri="68cf8650-026b-4dc8-9942-edf1bae9ea19"/>
    <ds:schemaRef ds:uri="b90bc886-2309-4a39-86ee-29383401c4b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26</vt:i4>
      </vt:variant>
      <vt:variant>
        <vt:lpstr>Named Ranges</vt:lpstr>
      </vt:variant>
      <vt:variant>
        <vt:i4>15</vt:i4>
      </vt:variant>
    </vt:vector>
  </HeadingPairs>
  <TitlesOfParts>
    <vt:vector size="41" baseType="lpstr">
      <vt:lpstr>Anexo RG</vt:lpstr>
      <vt:lpstr>Anexo RD</vt:lpstr>
      <vt:lpstr>Planteamiento del ISR</vt:lpstr>
      <vt:lpstr>IR-1</vt:lpstr>
      <vt:lpstr>Anexo B</vt:lpstr>
      <vt:lpstr>Anexo A</vt:lpstr>
      <vt:lpstr>Anticipos</vt:lpstr>
      <vt:lpstr>Inf. Anticipos no Pagados </vt:lpstr>
      <vt:lpstr>Ingresos terceros</vt:lpstr>
      <vt:lpstr>Hoja1</vt:lpstr>
      <vt:lpstr>Ingresos presentados</vt:lpstr>
      <vt:lpstr>ITBIS Llevado al costo</vt:lpstr>
      <vt:lpstr>Gastos 606</vt:lpstr>
      <vt:lpstr>Acciones</vt:lpstr>
      <vt:lpstr>Efectivo</vt:lpstr>
      <vt:lpstr>Vehiculos</vt:lpstr>
      <vt:lpstr>Inmuebles</vt:lpstr>
      <vt:lpstr>CXC CXP</vt:lpstr>
      <vt:lpstr>Salarios DGII</vt:lpstr>
      <vt:lpstr>Balanza</vt:lpstr>
      <vt:lpstr>Balance General</vt:lpstr>
      <vt:lpstr>Resultados</vt:lpstr>
      <vt:lpstr>Datos de terceros</vt:lpstr>
      <vt:lpstr>Tasa de cambio 31.12.2023</vt:lpstr>
      <vt:lpstr>Anticipos Pagados 2023</vt:lpstr>
      <vt:lpstr>Anticipo</vt:lpstr>
      <vt:lpstr>AÑO_FISCAL</vt:lpstr>
      <vt:lpstr>NOMBRE</vt:lpstr>
      <vt:lpstr>Acciones!Print_Area</vt:lpstr>
      <vt:lpstr>'Anexo A'!Print_Area</vt:lpstr>
      <vt:lpstr>'Anexo B'!Print_Area</vt:lpstr>
      <vt:lpstr>'Anexo RD'!Print_Area</vt:lpstr>
      <vt:lpstr>'Anexo RG'!Print_Area</vt:lpstr>
      <vt:lpstr>Anticipos!Print_Area</vt:lpstr>
      <vt:lpstr>'CXC CXP'!Print_Area</vt:lpstr>
      <vt:lpstr>Efectivo!Print_Area</vt:lpstr>
      <vt:lpstr>'Ingresos terceros'!Print_Area</vt:lpstr>
      <vt:lpstr>Inmuebles!Print_Area</vt:lpstr>
      <vt:lpstr>'IR-1'!Print_Area</vt:lpstr>
      <vt:lpstr>Vehiculos!Print_Area</vt:lpstr>
      <vt:lpstr>RNC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Dilenia Quezada</dc:creator>
  <cp:keywords/>
  <dc:description/>
  <cp:lastModifiedBy>Yeromis Thomas Ramirez</cp:lastModifiedBy>
  <cp:revision/>
  <dcterms:created xsi:type="dcterms:W3CDTF">2019-02-15T18:59:23Z</dcterms:created>
  <dcterms:modified xsi:type="dcterms:W3CDTF">2026-03-18T14:01:00Z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0x010100521B25F46129164E8BE1E24C532A6AF5</vt:lpwstr>
  </property>
  <property fmtid="{D5CDD505-2E9C-101B-9397-08002B2CF9AE}" pid="3" name="MediaServiceImageTags">
    <vt:lpwstr/>
  </property>
</Properties>
</file>